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7260" windowHeight="6348" tabRatio="829" activeTab="3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SHEET'!$A$1:$G$50</definedName>
    <definedName name="_xlnm.Print_Area" localSheetId="1">'INCOME STATEMENT'!$A$1:$M$52</definedName>
    <definedName name="_xlnm.Print_Area" localSheetId="4">'NOTES 2 THE ACC'!$A$1:$G$233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<sst xmlns="http://schemas.openxmlformats.org/spreadsheetml/2006/main" count="341" uniqueCount="265">
  <si>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</si>
  <si>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</si>
  <si>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</si>
  <si>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</si>
  <si>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</si>
  <si>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</si>
  <si>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</si>
  <si>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</si>
  <si>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</si>
  <si>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</si>
  <si>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</si>
  <si>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</si>
  <si>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</si>
  <si>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</si>
  <si>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</si>
  <si>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</si>
  <si>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</si>
  <si>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</si>
  <si>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</si>
  <si>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</si>
  <si>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</si>
  <si>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</si>
  <si>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</si>
  <si>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</si>
  <si>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</si>
  <si>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</si>
  <si>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</si>
  <si>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</si>
  <si>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</si>
  <si>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</si>
  <si>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</si>
  <si>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</si>
  <si>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</si>
  <si>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</si>
  <si>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</si>
  <si>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</si>
  <si>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</si>
  <si>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</si>
  <si>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</si>
  <si>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</si>
  <si>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</si>
  <si>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</si>
  <si>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</si>
  <si>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</si>
  <si>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</si>
  <si>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</si>
  <si>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</si>
  <si>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</si>
  <si>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</si>
  <si>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</si>
  <si>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</si>
  <si>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</si>
  <si>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</si>
  <si>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</si>
  <si>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</si>
  <si>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Profit before taxation 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</si>
  <si>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</si>
  <si>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</si>
  <si>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</si>
  <si>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</si>
  <si>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</si>
  <si>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</si>
  <si>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</si>
  <si>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</si>
  <si>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</si>
  <si>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</si>
  <si>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</si>
  <si>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</si>
  <si>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</si>
  <si>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As at the date of this report, the Group did not enter into any contract involving off balance sheet</t>
  </si>
  <si>
    <t>financial instruments.</t>
  </si>
  <si>
    <t>Ended</t>
  </si>
  <si>
    <t>Declaration of Audit Qualification</t>
  </si>
  <si>
    <t>Prospect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</si>
  <si>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</si>
  <si>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</si>
  <si>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</si>
  <si>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</si>
  <si>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</si>
  <si>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</si>
  <si>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</si>
  <si>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</si>
  <si>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</si>
  <si>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</si>
  <si>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</si>
  <si>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</si>
  <si>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</si>
  <si>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</si>
  <si>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</si>
  <si>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</si>
  <si>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</si>
  <si>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</si>
  <si>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</si>
  <si>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</si>
  <si>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</si>
  <si>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</si>
  <si>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</si>
  <si>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</si>
  <si>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</si>
  <si>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</si>
  <si>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</si>
  <si>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</si>
  <si>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</si>
  <si>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</si>
  <si>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was no borrowings and debt securities neither in short term nor long term during the period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</si>
  <si>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</si>
  <si>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</si>
  <si>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</si>
  <si>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</si>
  <si>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</si>
  <si>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</si>
  <si>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</si>
  <si>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</si>
  <si>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</si>
  <si>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</si>
  <si>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</si>
  <si>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</si>
  <si>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Basic EPS (sen)</t>
  </si>
  <si>
    <t xml:space="preserve">The Basic and Diluted Earning Per Share ('EPS') was computed based on the total issued and 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</si>
  <si>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</si>
  <si>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</si>
  <si>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</si>
  <si>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</si>
  <si>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</si>
  <si>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</si>
  <si>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</si>
  <si>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</si>
  <si>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</si>
  <si>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</si>
  <si>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</si>
  <si>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</si>
  <si>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There were no contingent liabilities for the Group as at the end of the current financial period.</t>
  </si>
  <si>
    <t xml:space="preserve">There was no qualified report issued by the auditors in the financial statements of the Group for the </t>
  </si>
  <si>
    <t>preceding financial year.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</si>
  <si>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</si>
  <si>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</si>
  <si>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cash used in financing activities</t>
  </si>
  <si>
    <t>The Group is not required to report any variance on profit forecast.</t>
  </si>
  <si>
    <t>Net profit for the period</t>
  </si>
  <si>
    <t>Decrease/(Increase) in receivables</t>
  </si>
  <si>
    <t>Increase/(Decrease) in payables</t>
  </si>
  <si>
    <t>Cash generated from operations</t>
  </si>
  <si>
    <t>Net cash from operating activities</t>
  </si>
  <si>
    <t>INDIVIDUAL QUARTER</t>
  </si>
  <si>
    <t xml:space="preserve">CORRESPONDING </t>
  </si>
  <si>
    <t>PRECEDING</t>
  </si>
  <si>
    <t>QUARTER ENDED</t>
  </si>
  <si>
    <t>CUMULATIVE QUARTER</t>
  </si>
  <si>
    <t>3 MONTHS</t>
  </si>
  <si>
    <t>3 MONTHS ENDED</t>
  </si>
  <si>
    <t>31 DEC 2005</t>
  </si>
  <si>
    <t>Balance as at 1 October 2005</t>
  </si>
  <si>
    <t>Balance as at 31 December 2005</t>
  </si>
  <si>
    <t>3 months</t>
  </si>
  <si>
    <t>AS AT 31 DECEMBER 2006</t>
  </si>
  <si>
    <t>31 DEC 2006</t>
  </si>
  <si>
    <t>30 SEP 2006</t>
  </si>
  <si>
    <t>FOR THE QUARTER ENDED 31 DECEMBER 2006</t>
  </si>
  <si>
    <t>Balance as at 1 October 2006</t>
  </si>
  <si>
    <t>Balance as at 31 December 2006</t>
  </si>
  <si>
    <t>There were no dividend paid in the current quarter ended 31 December 2006.</t>
  </si>
  <si>
    <t>31 Dec 2006</t>
  </si>
  <si>
    <t>There was no sale of unquoted investments and/or  properties for the period ended  31 December 2006.</t>
  </si>
  <si>
    <t>There was no purchase or disposal of quoted securities for the period ended 31 December 2006.</t>
  </si>
  <si>
    <t>ended 31 December 2006.</t>
  </si>
  <si>
    <t>There was no material litigation whether as plaintiff or defendant as at 31 December 2006.</t>
  </si>
  <si>
    <t>There was no dividend proposed by the Company for the period ended 31 December 2006.</t>
  </si>
  <si>
    <t>paid-up shares capital at 40,000,000 as at 31 December 2006.</t>
  </si>
  <si>
    <t>Number of ordinary shares as at 31 December 2006</t>
  </si>
  <si>
    <t>NG PHAIK LEE</t>
  </si>
  <si>
    <t>22 FEBRUARY 2007</t>
  </si>
  <si>
    <t>(a) Proposed acquisition of the entire equity interest of Supportive Technology Sdn. Bhd.;</t>
  </si>
  <si>
    <t xml:space="preserve">     50 million ordinary shares of RM1.00 each in the Company to RM500 million comprising 500 million </t>
  </si>
  <si>
    <t xml:space="preserve">     ordinary shares of RM1.00 each in the Company;</t>
  </si>
  <si>
    <t>(c) Proposed amendments to the Memorandum and Articles of Association of the Company;</t>
  </si>
  <si>
    <t xml:space="preserve">(d) Proposed transfer of the listing of and quotation for the entire issued and paid-up share capital </t>
  </si>
  <si>
    <t xml:space="preserve">     of the Company upon completion of the Proposed Acquisition from the Second Board to the </t>
  </si>
  <si>
    <t xml:space="preserve">     Main Board of Bursa Malaysia Securities Berhad; and</t>
  </si>
  <si>
    <t>(e) Proposed termination of the existing Employee Share Option Scheme.</t>
  </si>
  <si>
    <t>statement for the financial year ended 30 September 2006)</t>
  </si>
  <si>
    <t>(The Company Condensed Consolidated Balance Sheet should be read in conjunction with the audited financial</t>
  </si>
  <si>
    <t xml:space="preserve">(The Company Condensed Consolidated Income Statement should be read in conjunction with the audited financial stateemnt for the </t>
  </si>
  <si>
    <t>year ended 30 September 2006)</t>
  </si>
  <si>
    <t>(The Company Condensed Consolidated Cash Flow Statement should be read in conjunction with the audited</t>
  </si>
  <si>
    <t>financial statement for the financial year ended 30 September 2006)</t>
  </si>
  <si>
    <t xml:space="preserve">3 MONTHS ENDED </t>
  </si>
  <si>
    <t xml:space="preserve">(The Company Condensed Consolidated Statement of Changes in Equity should be read in conjunction with the audited financial statement for </t>
  </si>
  <si>
    <t>the financial year ended 30 September 2006)</t>
  </si>
  <si>
    <t>The Group achieved a revenue of RM14.73 million in the current quarter, a decrease of 3.3%</t>
  </si>
  <si>
    <t>quarter under review. The positive financial performance was contributed by the stability of</t>
  </si>
  <si>
    <t>raw material price and improvement in productivity and operation efficiency.</t>
  </si>
  <si>
    <t>Prepaid lease payments</t>
  </si>
  <si>
    <t xml:space="preserve">        Amortisation of prepaid lease payments</t>
  </si>
  <si>
    <t xml:space="preserve">FRS </t>
  </si>
  <si>
    <t>Share-based Payment</t>
  </si>
  <si>
    <t>Business Combinations</t>
  </si>
  <si>
    <t>Presentation of Financial Statements</t>
  </si>
  <si>
    <t>Events after the Balance Sheet Date</t>
  </si>
  <si>
    <t>The Effects of Changes in Foreign Exchange Rates</t>
  </si>
  <si>
    <t>Consolidated and Separate Financial Statements</t>
  </si>
  <si>
    <t>Investment in Associates</t>
  </si>
  <si>
    <t>Financial Instruments : Disclosure and Presentation</t>
  </si>
  <si>
    <t>Earnings Per Share</t>
  </si>
  <si>
    <t>Impairment of Assets</t>
  </si>
  <si>
    <t>The adoption of the new/revised FRS does not have significant financial impact on the Group except for the followings:</t>
  </si>
  <si>
    <t>FRS 117 : Leases</t>
  </si>
  <si>
    <t xml:space="preserve">Previously </t>
  </si>
  <si>
    <t>Adjustment</t>
  </si>
  <si>
    <t>stated</t>
  </si>
  <si>
    <t>FRS 117</t>
  </si>
  <si>
    <t>Restated</t>
  </si>
  <si>
    <t>(RM'000)</t>
  </si>
  <si>
    <t>30/9/2006</t>
  </si>
  <si>
    <t xml:space="preserve">Property, plant and equipment </t>
  </si>
  <si>
    <t xml:space="preserve">Financial Reporting" and paragraph 9.22 of the Listing Requirements of Bursa Malaysia Securities Berhad, </t>
  </si>
  <si>
    <t>September 2006.</t>
  </si>
  <si>
    <t xml:space="preserve">and should be read in conjunction with the audited financial statements of the Group for the year ended 30 </t>
  </si>
  <si>
    <t xml:space="preserve">The same accounting policies and methods of computation are followed in the interim financial report as </t>
  </si>
  <si>
    <t xml:space="preserve">compared with the annual financial statements for the year ended 30 September 2006 except for the adoption </t>
  </si>
  <si>
    <t>Standards Board ("MASB") effective for financial period beginning 1 January 2006:</t>
  </si>
  <si>
    <t xml:space="preserve">of the following new/revised Financial Reporting Standards ("FRS") issued by the Malaysian Accounting </t>
  </si>
  <si>
    <t xml:space="preserve">The adoption of the revised FRS 117 has resulted in a retrospective change in the accounting policy relating </t>
  </si>
  <si>
    <t xml:space="preserve">to the classification of leasehold land. The upfront payments made for the leasehold land represents prepaid </t>
  </si>
  <si>
    <t xml:space="preserve">lease payments and are amortised on a straight-line basis over the lease term. A lease of land and building is </t>
  </si>
  <si>
    <t xml:space="preserve">apportioned into a lease of land and a lease of building in proportion to the relative fair values of the leasehold </t>
  </si>
  <si>
    <t xml:space="preserve">interests in the land element and the building element of the lease at the inception of the lease. Prior to 1 </t>
  </si>
  <si>
    <t xml:space="preserve">October 2006, leasehold land was classified as property, plant and equipment and was stated at cost less </t>
  </si>
  <si>
    <t>impairment losses.</t>
  </si>
  <si>
    <t>certain comparative figures as at 30 September 2006 have been restated below.</t>
  </si>
  <si>
    <t xml:space="preserve">The reclassification of leasehold land as prepaid lease payments has been accounted for retrospectively and </t>
  </si>
  <si>
    <t xml:space="preserve">Leases (effective for annual periods beginning on or </t>
  </si>
  <si>
    <t>after 1 October 2006)</t>
  </si>
  <si>
    <t xml:space="preserve">Related Party Disclosures (effective for annual periods </t>
  </si>
  <si>
    <t>beginning on or after 1 October 2006)</t>
  </si>
  <si>
    <t>Basis of Preparation</t>
  </si>
  <si>
    <r>
      <t>The interim financial report has been prepared in accordance with requirements of FRS 134</t>
    </r>
    <r>
      <rPr>
        <sz val="8"/>
        <rFont val="Arial"/>
        <family val="2"/>
      </rPr>
      <t>2004</t>
    </r>
    <r>
      <rPr>
        <sz val="11"/>
        <rFont val="Arial"/>
        <family val="2"/>
      </rPr>
      <t xml:space="preserve"> : "Interim </t>
    </r>
  </si>
  <si>
    <t>On December 15, 2006, the Company undertook the following corporate proposals:-</t>
  </si>
  <si>
    <t>Net profit attributable to shareholders</t>
  </si>
  <si>
    <t>Profit from Operations</t>
  </si>
  <si>
    <t>Profit after tax</t>
  </si>
  <si>
    <t>Profit before tax</t>
  </si>
  <si>
    <t>Net Profit for the period</t>
  </si>
  <si>
    <t>Net cash from/(used in) investing activities</t>
  </si>
  <si>
    <t>Net decreases in cash and cash equivalents</t>
  </si>
  <si>
    <t xml:space="preserve">The Net Tangible Asset (NTA) per share was recorded at RM1.12 at the period ended </t>
  </si>
  <si>
    <t>31 December 2006.</t>
  </si>
  <si>
    <t>quarter ended 30 September 2006.</t>
  </si>
  <si>
    <t>price trend, the Group is expecting a satisfactory performance in the following quarter.</t>
  </si>
  <si>
    <t>The EPS is calculated based on the net profit for the period divided by the weighted average number of shares ,basic and diluted at 40,000,000.</t>
  </si>
  <si>
    <t xml:space="preserve">The Group registered a revenue of RM14.73 million and profit after tax of RM 0.113 million in the </t>
  </si>
  <si>
    <t>compared to last quarter ended 30 September 2006. The current quarter net profit of RM0.113 million shown</t>
  </si>
  <si>
    <t xml:space="preserve">an increase of RM4.596 million as compared  to immediate preceding quarter. The earning per </t>
  </si>
  <si>
    <t xml:space="preserve">share ('EPS') was recorded at 0.28 sen, an increase of 11.49 sen compared to -11.21sen registered in </t>
  </si>
  <si>
    <t>The Company is proposing to acquire the entire issued and paid-up share capital of Supportive Technology</t>
  </si>
  <si>
    <t>Sdn Bhd from Lee Kuang Shing, Tan Siew Hong, Khaw Hooi Huang, Arena Nilam Sdn.Bhd., Dato' Paduka</t>
  </si>
  <si>
    <t xml:space="preserve">Ismail bin Shafie, Fazrin Azwar bin Md. Nor, Low Hock Huat and Ong See Wah for a total purchase </t>
  </si>
  <si>
    <t xml:space="preserve">consideration of RM235.0 million, to be satisfied by the issuance of 212.0 million new ordinary shares of </t>
  </si>
  <si>
    <t xml:space="preserve">RM1.00 each in SDKM at an issue price of RM1.00 per SDKM Share and a cash consideration of RM23.0 </t>
  </si>
  <si>
    <t>million. The proposed acquisition was announced to Bursa Securities Berhad on 15 December 2006.</t>
  </si>
  <si>
    <t>The effective tax rate is higher than the statutory tax rate due not deductible expenses.</t>
  </si>
  <si>
    <t>Accounting Policies, Changes in Estimates and Errors</t>
  </si>
  <si>
    <t>The Group's principal activities is in Malaysia, thus no segmental information is relevant.</t>
  </si>
  <si>
    <t xml:space="preserve">(b) Proposed increase in the authorized share capital of the Company from RM50 million comprising </t>
  </si>
  <si>
    <t>The Group is continuing in improving and innovating into a more efficient manufacturer with lean processes</t>
  </si>
  <si>
    <t>and high material utilization rate.  Barring unforeseen circumstances, with lower oil price and dropping copper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</si>
</sst>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"/>
    <numFmt numFmtId="181" formatCode="_(* #,##0.000_);_(* \(#,##0.000\);_(* &quot;-&quot;??_);_(@_)"/>
    <numFmt numFmtId="182" formatCode="_(* #,##0.000_);_(* \(#,##0.000\);_(* &quot;-&quot;???_);_(@_)"/>
    <numFmt numFmtId="183" formatCode="_(* #,##0.0000_);_(* \(#,##0.00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12" fillId="0" borderId="0" xfId="0" applyFont="1" applyAlignment="1">
      <alignment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4" xfId="15" applyNumberForma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72" fontId="12" fillId="0" borderId="0" xfId="15" applyNumberFormat="1" applyFont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0" xfId="15" applyNumberFormat="1" applyFont="1" applyAlignment="1">
      <alignment horizontal="right"/>
    </xf>
    <xf numFmtId="172" fontId="12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2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0" fillId="0" borderId="4" xfId="15" applyNumberFormat="1" applyFont="1" applyBorder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horizontal="justify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14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172" fontId="4" fillId="0" borderId="0" xfId="15" applyNumberFormat="1" applyFont="1" applyFill="1" applyAlignment="1">
      <alignment horizontal="justify"/>
    </xf>
    <xf numFmtId="172" fontId="4" fillId="0" borderId="0" xfId="0" applyNumberFormat="1" applyFont="1" applyFill="1" applyAlignment="1" quotePrefix="1">
      <alignment horizontal="center"/>
    </xf>
    <xf numFmtId="172" fontId="4" fillId="0" borderId="8" xfId="15" applyNumberFormat="1" applyFont="1" applyFill="1" applyBorder="1" applyAlignment="1">
      <alignment horizontal="justify"/>
    </xf>
    <xf numFmtId="0" fontId="4" fillId="0" borderId="0" xfId="0" applyFont="1" applyFill="1" applyAlignment="1">
      <alignment/>
    </xf>
    <xf numFmtId="172" fontId="4" fillId="0" borderId="0" xfId="15" applyNumberFormat="1" applyFont="1" applyFill="1" applyBorder="1" applyAlignment="1">
      <alignment horizontal="justify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justify" wrapText="1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 quotePrefix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G28" sqref="G28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">
      <c r="A1" s="1" t="s">
        <v>31</v>
      </c>
    </row>
    <row r="2" ht="12.75">
      <c r="A2" s="2" t="s">
        <v>35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154</v>
      </c>
    </row>
    <row r="7" spans="1:7" ht="12.75">
      <c r="A7" s="2" t="s">
        <v>135</v>
      </c>
      <c r="E7" s="29" t="s">
        <v>120</v>
      </c>
      <c r="F7" s="7"/>
      <c r="G7" s="29" t="s">
        <v>121</v>
      </c>
    </row>
    <row r="8" spans="5:7" ht="12.75">
      <c r="E8" s="34" t="s">
        <v>155</v>
      </c>
      <c r="F8" s="29"/>
      <c r="G8" s="34" t="s">
        <v>156</v>
      </c>
    </row>
    <row r="9" spans="5:7" ht="12.75">
      <c r="E9" s="29" t="s">
        <v>3</v>
      </c>
      <c r="F9" s="29"/>
      <c r="G9" s="29" t="s">
        <v>3</v>
      </c>
    </row>
    <row r="10" spans="5:7" ht="12.75">
      <c r="E10" s="16"/>
      <c r="F10" s="16"/>
      <c r="G10" s="47"/>
    </row>
    <row r="12" spans="2:7" ht="12.75">
      <c r="B12" s="2" t="s">
        <v>9</v>
      </c>
      <c r="E12" s="44">
        <v>12996</v>
      </c>
      <c r="F12" s="8"/>
      <c r="G12" s="44">
        <v>13251</v>
      </c>
    </row>
    <row r="13" spans="2:7" ht="12.75">
      <c r="B13" s="2"/>
      <c r="E13" s="8"/>
      <c r="F13" s="8"/>
      <c r="G13" s="8"/>
    </row>
    <row r="14" spans="2:7" ht="12.75">
      <c r="B14" s="2" t="s">
        <v>191</v>
      </c>
      <c r="E14" s="8">
        <v>765</v>
      </c>
      <c r="F14" s="8"/>
      <c r="G14" s="8">
        <v>769</v>
      </c>
    </row>
    <row r="15" spans="2:7" ht="12.75">
      <c r="B15" s="2"/>
      <c r="E15" s="8"/>
      <c r="F15" s="8"/>
      <c r="G15" s="8"/>
    </row>
    <row r="16" spans="2:7" ht="12.75">
      <c r="B16" s="2" t="s">
        <v>109</v>
      </c>
      <c r="E16" s="8">
        <v>0</v>
      </c>
      <c r="F16" s="8"/>
      <c r="G16" s="8">
        <v>0</v>
      </c>
    </row>
    <row r="17" spans="2:7" ht="12.75">
      <c r="B17" s="2"/>
      <c r="E17" s="8"/>
      <c r="F17" s="8"/>
      <c r="G17" s="8"/>
    </row>
    <row r="18" spans="2:7" ht="12.75">
      <c r="B18" s="2" t="s">
        <v>10</v>
      </c>
      <c r="E18" s="8"/>
      <c r="F18" s="8"/>
      <c r="G18" s="8"/>
    </row>
    <row r="19" spans="2:7" ht="12.75">
      <c r="B19" t="s">
        <v>11</v>
      </c>
      <c r="E19" s="11">
        <v>8874</v>
      </c>
      <c r="F19" s="8"/>
      <c r="G19" s="11">
        <v>7784</v>
      </c>
    </row>
    <row r="20" spans="2:7" ht="12.75">
      <c r="B20" t="s">
        <v>84</v>
      </c>
      <c r="E20" s="52">
        <v>11938</v>
      </c>
      <c r="F20" s="8"/>
      <c r="G20" s="52">
        <v>13745</v>
      </c>
    </row>
    <row r="21" spans="2:7" ht="12.75">
      <c r="B21" t="s">
        <v>12</v>
      </c>
      <c r="E21" s="12">
        <v>85</v>
      </c>
      <c r="F21" s="8"/>
      <c r="G21" s="12">
        <v>85</v>
      </c>
    </row>
    <row r="22" spans="2:7" ht="12.75">
      <c r="B22" t="s">
        <v>13</v>
      </c>
      <c r="E22" s="81">
        <v>16324</v>
      </c>
      <c r="F22" s="8"/>
      <c r="G22" s="12">
        <v>15932</v>
      </c>
    </row>
    <row r="23" spans="5:7" ht="12.75">
      <c r="E23" s="12"/>
      <c r="F23" s="8"/>
      <c r="G23" s="12"/>
    </row>
    <row r="24" spans="5:7" ht="12.75">
      <c r="E24" s="13">
        <v>37221</v>
      </c>
      <c r="F24" s="8"/>
      <c r="G24" s="13">
        <v>37546</v>
      </c>
    </row>
    <row r="25" spans="5:7" ht="12.75">
      <c r="E25" s="44"/>
      <c r="F25" s="8"/>
      <c r="G25" s="8"/>
    </row>
    <row r="26" spans="2:7" ht="12.75">
      <c r="B26" s="2" t="s">
        <v>14</v>
      </c>
      <c r="E26" s="8"/>
      <c r="F26" s="8"/>
      <c r="G26" s="8"/>
    </row>
    <row r="27" spans="2:7" ht="12.75">
      <c r="B27" t="s">
        <v>83</v>
      </c>
      <c r="E27" s="11">
        <v>6308</v>
      </c>
      <c r="F27" s="8"/>
      <c r="G27" s="11">
        <v>7006</v>
      </c>
    </row>
    <row r="28" spans="2:7" ht="12.75">
      <c r="B28" t="s">
        <v>34</v>
      </c>
      <c r="E28" s="12">
        <v>0</v>
      </c>
      <c r="F28" s="8"/>
      <c r="G28" s="12">
        <v>0</v>
      </c>
    </row>
    <row r="29" spans="2:7" ht="12.75">
      <c r="B29" t="s">
        <v>47</v>
      </c>
      <c r="E29" s="12">
        <v>0</v>
      </c>
      <c r="F29" s="8"/>
      <c r="G29" s="12">
        <v>0</v>
      </c>
    </row>
    <row r="30" spans="2:7" ht="12.75">
      <c r="B30" t="s">
        <v>7</v>
      </c>
      <c r="E30" s="12">
        <v>0</v>
      </c>
      <c r="F30" s="8"/>
      <c r="G30" s="12">
        <v>0</v>
      </c>
    </row>
    <row r="31" spans="5:7" ht="12.75">
      <c r="E31" s="13">
        <v>6308</v>
      </c>
      <c r="F31" s="8"/>
      <c r="G31" s="13">
        <f>SUM(G27:G30)</f>
        <v>7006</v>
      </c>
    </row>
    <row r="32" spans="5:7" ht="12.75">
      <c r="E32" s="8"/>
      <c r="F32" s="8"/>
      <c r="G32" s="8"/>
    </row>
    <row r="33" spans="2:7" ht="12.75">
      <c r="B33" s="2" t="s">
        <v>110</v>
      </c>
      <c r="E33" s="8">
        <v>30913</v>
      </c>
      <c r="F33" s="8"/>
      <c r="G33" s="8">
        <f>+G24-G31</f>
        <v>30540</v>
      </c>
    </row>
    <row r="34" spans="5:7" ht="12.75">
      <c r="E34" s="8"/>
      <c r="F34" s="8"/>
      <c r="G34" s="8"/>
    </row>
    <row r="35" spans="5:7" ht="13.5" thickBot="1">
      <c r="E35" s="14">
        <v>44674</v>
      </c>
      <c r="F35" s="8"/>
      <c r="G35" s="14">
        <f>+G12+G16+G33+G14</f>
        <v>44560</v>
      </c>
    </row>
    <row r="36" spans="5:7" ht="13.5" thickTop="1">
      <c r="E36" s="8"/>
      <c r="F36" s="8"/>
      <c r="G36" s="8"/>
    </row>
    <row r="37" spans="2:7" ht="12.75">
      <c r="B37" s="2" t="s">
        <v>111</v>
      </c>
      <c r="E37" s="8"/>
      <c r="F37" s="8"/>
      <c r="G37" s="8"/>
    </row>
    <row r="38" spans="2:7" ht="12.75">
      <c r="B38" t="s">
        <v>15</v>
      </c>
      <c r="E38" s="8">
        <v>40000</v>
      </c>
      <c r="F38" s="8"/>
      <c r="G38" s="8">
        <v>40000</v>
      </c>
    </row>
    <row r="39" spans="2:7" ht="12.75">
      <c r="B39" t="s">
        <v>16</v>
      </c>
      <c r="E39" s="8">
        <v>4674</v>
      </c>
      <c r="F39" s="8"/>
      <c r="G39" s="8">
        <v>4561</v>
      </c>
    </row>
    <row r="40" spans="2:7" ht="12.75">
      <c r="B40" s="2"/>
      <c r="E40" s="9">
        <f>+E39+E38</f>
        <v>44674</v>
      </c>
      <c r="F40" s="8"/>
      <c r="G40" s="9">
        <f>+G39+G38</f>
        <v>44561</v>
      </c>
    </row>
    <row r="41" spans="5:7" ht="12.75">
      <c r="E41" s="8"/>
      <c r="F41" s="8"/>
      <c r="G41" s="8"/>
    </row>
    <row r="42" spans="2:7" ht="12.75">
      <c r="B42" s="2" t="s">
        <v>79</v>
      </c>
      <c r="E42" s="8"/>
      <c r="F42" s="8"/>
      <c r="G42" s="8"/>
    </row>
    <row r="43" spans="2:8" ht="12.75">
      <c r="B43" t="s">
        <v>48</v>
      </c>
      <c r="E43" s="77">
        <v>0</v>
      </c>
      <c r="F43" s="8"/>
      <c r="G43" s="44">
        <v>0</v>
      </c>
      <c r="H43" s="74"/>
    </row>
    <row r="44" spans="5:7" ht="13.5" thickBot="1">
      <c r="E44" s="14">
        <f>+E40+E43</f>
        <v>44674</v>
      </c>
      <c r="F44" s="8"/>
      <c r="G44" s="14">
        <v>44561</v>
      </c>
    </row>
    <row r="45" spans="5:7" ht="13.5" thickTop="1">
      <c r="E45" s="3"/>
      <c r="F45" s="3"/>
      <c r="G45" s="3"/>
    </row>
    <row r="46" spans="2:7" ht="12.75">
      <c r="B46" t="s">
        <v>85</v>
      </c>
      <c r="E46" s="54">
        <f>+E40/40000</f>
        <v>1.11685</v>
      </c>
      <c r="F46" s="3"/>
      <c r="G46" s="54">
        <f>+G40/40000</f>
        <v>1.114025</v>
      </c>
    </row>
    <row r="47" spans="5:7" ht="12.75">
      <c r="E47" s="54"/>
      <c r="F47" s="3"/>
      <c r="G47" s="54"/>
    </row>
    <row r="48" ht="12.75">
      <c r="B48" s="58" t="s">
        <v>80</v>
      </c>
    </row>
    <row r="49" ht="12.75">
      <c r="B49" s="58" t="s">
        <v>180</v>
      </c>
    </row>
    <row r="50" ht="12.75">
      <c r="B50" s="58" t="s">
        <v>179</v>
      </c>
    </row>
  </sheetData>
  <printOptions/>
  <pageMargins left="0.5" right="0.61" top="0.7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7">
      <selection activeCell="I18" sqref="I18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">
      <c r="A1" s="1" t="s">
        <v>31</v>
      </c>
    </row>
    <row r="2" spans="1:5" ht="12.75">
      <c r="A2" s="2" t="s">
        <v>32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7" t="s">
        <v>82</v>
      </c>
      <c r="B5" s="18"/>
      <c r="C5" s="18"/>
      <c r="D5" s="18"/>
      <c r="E5" s="18"/>
      <c r="F5" s="18"/>
    </row>
    <row r="6" ht="12.75">
      <c r="A6" s="2" t="s">
        <v>157</v>
      </c>
    </row>
    <row r="7" ht="12.75">
      <c r="A7" s="2" t="s">
        <v>135</v>
      </c>
    </row>
    <row r="8" ht="12.75">
      <c r="A8" s="2"/>
    </row>
    <row r="9" spans="1:9" ht="12.75">
      <c r="A9" s="2"/>
      <c r="C9" s="113" t="s">
        <v>143</v>
      </c>
      <c r="D9" s="113"/>
      <c r="E9" s="113"/>
      <c r="G9" s="113" t="s">
        <v>147</v>
      </c>
      <c r="H9" s="113"/>
      <c r="I9" s="113"/>
    </row>
    <row r="10" ht="12.75">
      <c r="A10" s="2"/>
    </row>
    <row r="11" spans="3:10" ht="12.75">
      <c r="C11" s="29"/>
      <c r="D11" s="29"/>
      <c r="E11" s="29" t="s">
        <v>144</v>
      </c>
      <c r="F11" s="29"/>
      <c r="G11" s="29"/>
      <c r="I11" s="29" t="s">
        <v>144</v>
      </c>
      <c r="J11" s="76"/>
    </row>
    <row r="12" spans="3:10" ht="12.75">
      <c r="C12" s="29" t="s">
        <v>1</v>
      </c>
      <c r="D12" s="29"/>
      <c r="E12" s="29" t="s">
        <v>145</v>
      </c>
      <c r="F12" s="29"/>
      <c r="G12" s="29" t="s">
        <v>148</v>
      </c>
      <c r="I12" s="29" t="s">
        <v>145</v>
      </c>
      <c r="J12" s="76"/>
    </row>
    <row r="13" spans="3:10" ht="12.75">
      <c r="C13" s="29" t="s">
        <v>122</v>
      </c>
      <c r="D13" s="55"/>
      <c r="E13" s="80" t="s">
        <v>146</v>
      </c>
      <c r="F13" s="29"/>
      <c r="G13" s="29" t="s">
        <v>2</v>
      </c>
      <c r="I13" s="80" t="s">
        <v>146</v>
      </c>
      <c r="J13" s="76"/>
    </row>
    <row r="14" spans="3:10" ht="12.75">
      <c r="C14" s="55" t="s">
        <v>155</v>
      </c>
      <c r="D14" s="29"/>
      <c r="E14" s="55" t="s">
        <v>150</v>
      </c>
      <c r="F14" s="29"/>
      <c r="G14" s="55" t="s">
        <v>155</v>
      </c>
      <c r="I14" s="55" t="s">
        <v>150</v>
      </c>
      <c r="J14" s="76"/>
    </row>
    <row r="15" spans="3:10" ht="12.75">
      <c r="C15" s="29" t="s">
        <v>3</v>
      </c>
      <c r="E15" s="29" t="s">
        <v>3</v>
      </c>
      <c r="G15" s="29" t="s">
        <v>3</v>
      </c>
      <c r="I15" s="29" t="s">
        <v>3</v>
      </c>
      <c r="J15" s="76"/>
    </row>
    <row r="16" ht="12.75">
      <c r="E16" s="29"/>
    </row>
    <row r="18" spans="1:9" ht="12.75">
      <c r="A18" t="s">
        <v>112</v>
      </c>
      <c r="C18" s="44">
        <v>14732</v>
      </c>
      <c r="D18" s="44"/>
      <c r="E18" s="44">
        <v>19239</v>
      </c>
      <c r="F18" s="8"/>
      <c r="G18" s="44">
        <v>14732.266</v>
      </c>
      <c r="I18" s="44">
        <v>19238.782</v>
      </c>
    </row>
    <row r="19" spans="3:9" ht="12.75">
      <c r="C19" s="8"/>
      <c r="D19" s="8"/>
      <c r="E19" s="8"/>
      <c r="F19" s="8"/>
      <c r="G19" s="8"/>
      <c r="I19" s="8"/>
    </row>
    <row r="20" spans="1:9" ht="12.75">
      <c r="A20" t="s">
        <v>5</v>
      </c>
      <c r="C20" s="31">
        <v>84</v>
      </c>
      <c r="D20" s="31"/>
      <c r="E20" s="31">
        <v>17</v>
      </c>
      <c r="F20" s="8"/>
      <c r="G20" s="31">
        <v>83.717</v>
      </c>
      <c r="I20" s="31">
        <f>16.732+0.085</f>
        <v>16.817</v>
      </c>
    </row>
    <row r="21" spans="3:9" ht="12.75" hidden="1">
      <c r="C21" s="31"/>
      <c r="D21" s="31"/>
      <c r="E21" s="31"/>
      <c r="F21" s="8"/>
      <c r="G21" s="31"/>
      <c r="I21" s="31"/>
    </row>
    <row r="22" spans="1:9" ht="12.75">
      <c r="A22" t="s">
        <v>116</v>
      </c>
      <c r="C22" s="31">
        <v>171</v>
      </c>
      <c r="D22" s="31"/>
      <c r="E22" s="31">
        <v>69</v>
      </c>
      <c r="F22" s="8"/>
      <c r="G22" s="31">
        <v>170.872</v>
      </c>
      <c r="I22" s="31">
        <v>68.919</v>
      </c>
    </row>
    <row r="23" spans="3:9" ht="12.75">
      <c r="C23" s="19"/>
      <c r="D23" s="31"/>
      <c r="E23" s="19"/>
      <c r="F23" s="8"/>
      <c r="G23" s="19"/>
      <c r="I23" s="19"/>
    </row>
    <row r="24" spans="1:9" ht="12.75">
      <c r="A24" t="s">
        <v>77</v>
      </c>
      <c r="C24" s="8">
        <f>SUM(C18:C23)</f>
        <v>14987</v>
      </c>
      <c r="D24" s="8"/>
      <c r="E24" s="8">
        <f>SUM(E18:E23)</f>
        <v>19325</v>
      </c>
      <c r="F24" s="8"/>
      <c r="G24" s="8">
        <f>SUM(G18:G23)</f>
        <v>14986.855</v>
      </c>
      <c r="I24" s="8">
        <f>SUM(I18:I23)</f>
        <v>19324.518</v>
      </c>
    </row>
    <row r="25" spans="3:9" ht="12.75">
      <c r="C25" s="8"/>
      <c r="D25" s="8"/>
      <c r="E25" s="8"/>
      <c r="F25" s="8"/>
      <c r="G25" s="8"/>
      <c r="I25" s="8"/>
    </row>
    <row r="26" spans="1:35" ht="12.75">
      <c r="A26" t="s">
        <v>33</v>
      </c>
      <c r="C26" s="8">
        <v>-14809</v>
      </c>
      <c r="D26" s="8"/>
      <c r="E26" s="8">
        <v>-19136</v>
      </c>
      <c r="F26" s="8"/>
      <c r="G26" s="8">
        <v>-14808.94</v>
      </c>
      <c r="I26" s="8">
        <f>-16502.836-1713.807-919.687</f>
        <v>-19136.33</v>
      </c>
      <c r="AI26" t="s">
        <v>4</v>
      </c>
    </row>
    <row r="27" spans="3:9" ht="12.75">
      <c r="C27" s="8"/>
      <c r="D27" s="8"/>
      <c r="E27" s="8"/>
      <c r="F27" s="8"/>
      <c r="G27" s="8"/>
      <c r="I27" s="8"/>
    </row>
    <row r="28" spans="1:9" ht="12.75">
      <c r="A28" t="s">
        <v>238</v>
      </c>
      <c r="C28" s="51">
        <f>+C24+C26</f>
        <v>178</v>
      </c>
      <c r="D28" s="79"/>
      <c r="E28" s="51">
        <f>+E24+E26</f>
        <v>189</v>
      </c>
      <c r="F28" s="8"/>
      <c r="G28" s="51">
        <f>+G24+G26</f>
        <v>177.91499999999905</v>
      </c>
      <c r="I28" s="51">
        <f>+I24+I26</f>
        <v>188.18799999999828</v>
      </c>
    </row>
    <row r="29" spans="3:9" ht="12.75">
      <c r="C29" s="8"/>
      <c r="D29" s="8"/>
      <c r="E29" s="8"/>
      <c r="F29" s="8"/>
      <c r="G29" s="8"/>
      <c r="I29" s="8"/>
    </row>
    <row r="30" spans="1:9" ht="12.75">
      <c r="A30" t="s">
        <v>6</v>
      </c>
      <c r="C30" s="8">
        <v>0</v>
      </c>
      <c r="D30" s="8"/>
      <c r="E30" s="8">
        <v>0</v>
      </c>
      <c r="F30" s="8"/>
      <c r="G30" s="8">
        <v>0</v>
      </c>
      <c r="I30" s="8">
        <v>0</v>
      </c>
    </row>
    <row r="31" spans="3:9" ht="12.75">
      <c r="C31" s="8"/>
      <c r="D31" s="8"/>
      <c r="E31" s="8"/>
      <c r="F31" s="8"/>
      <c r="G31" s="8"/>
      <c r="I31" s="8"/>
    </row>
    <row r="32" spans="1:9" ht="12.75">
      <c r="A32" t="s">
        <v>123</v>
      </c>
      <c r="C32" s="8">
        <v>0</v>
      </c>
      <c r="D32" s="8"/>
      <c r="E32" s="8">
        <v>0</v>
      </c>
      <c r="F32" s="8"/>
      <c r="G32" s="8">
        <v>0</v>
      </c>
      <c r="I32" s="8">
        <v>0</v>
      </c>
    </row>
    <row r="33" spans="3:9" ht="12.75">
      <c r="C33" s="8"/>
      <c r="D33" s="8"/>
      <c r="E33" s="8"/>
      <c r="F33" s="8"/>
      <c r="G33" s="8"/>
      <c r="I33" s="8"/>
    </row>
    <row r="34" spans="1:9" ht="12.75">
      <c r="A34" t="s">
        <v>240</v>
      </c>
      <c r="C34" s="9">
        <f>SUM(C28:C33)</f>
        <v>178</v>
      </c>
      <c r="D34" s="31"/>
      <c r="E34" s="9">
        <f>SUM(E28:E33)</f>
        <v>189</v>
      </c>
      <c r="F34" s="8"/>
      <c r="G34" s="9">
        <f>SUM(G28:G33)</f>
        <v>177.91499999999905</v>
      </c>
      <c r="I34" s="9">
        <f>SUM(I28:I33)</f>
        <v>188.18799999999828</v>
      </c>
    </row>
    <row r="35" spans="3:9" ht="12.75">
      <c r="C35" s="8"/>
      <c r="D35" s="8"/>
      <c r="E35" s="8"/>
      <c r="F35" s="8"/>
      <c r="G35" s="8"/>
      <c r="I35" s="8"/>
    </row>
    <row r="36" spans="1:9" ht="12.75">
      <c r="A36" t="s">
        <v>7</v>
      </c>
      <c r="C36" s="75">
        <v>-65</v>
      </c>
      <c r="D36" s="75"/>
      <c r="E36" s="75">
        <v>-141</v>
      </c>
      <c r="F36" s="75"/>
      <c r="G36" s="75">
        <v>-65</v>
      </c>
      <c r="H36" s="76"/>
      <c r="I36" s="75">
        <v>-141</v>
      </c>
    </row>
    <row r="37" spans="3:9" ht="12.75">
      <c r="C37" s="19"/>
      <c r="D37" s="31"/>
      <c r="E37" s="19"/>
      <c r="F37" s="8"/>
      <c r="G37" s="19"/>
      <c r="I37" s="19"/>
    </row>
    <row r="38" spans="1:9" ht="12.75">
      <c r="A38" t="s">
        <v>239</v>
      </c>
      <c r="C38" s="8">
        <f>+C34+C36</f>
        <v>113</v>
      </c>
      <c r="D38" s="8"/>
      <c r="E38" s="8">
        <f>+E34+E36</f>
        <v>48</v>
      </c>
      <c r="F38" s="8"/>
      <c r="G38" s="8">
        <f>+G34+G36</f>
        <v>112.91499999999905</v>
      </c>
      <c r="I38" s="8">
        <f>+I34+I36</f>
        <v>47.18799999999828</v>
      </c>
    </row>
    <row r="39" spans="3:9" ht="12.75">
      <c r="C39" s="8"/>
      <c r="D39" s="8"/>
      <c r="E39" s="8"/>
      <c r="F39" s="8"/>
      <c r="G39" s="8"/>
      <c r="I39" s="8"/>
    </row>
    <row r="40" spans="1:9" ht="12.75">
      <c r="A40" t="s">
        <v>26</v>
      </c>
      <c r="C40" s="8">
        <v>0</v>
      </c>
      <c r="D40" s="8"/>
      <c r="E40" s="8">
        <v>0</v>
      </c>
      <c r="F40" s="21"/>
      <c r="G40" s="8">
        <v>0</v>
      </c>
      <c r="I40" s="8">
        <v>0</v>
      </c>
    </row>
    <row r="41" spans="3:9" ht="12.75">
      <c r="C41" s="8"/>
      <c r="D41" s="8"/>
      <c r="E41" s="8"/>
      <c r="F41" s="8"/>
      <c r="G41" s="8"/>
      <c r="I41" s="8"/>
    </row>
    <row r="42" spans="1:9" ht="12.75">
      <c r="A42" t="s">
        <v>241</v>
      </c>
      <c r="C42" s="10">
        <f>+C38</f>
        <v>113</v>
      </c>
      <c r="D42" s="31"/>
      <c r="E42" s="10">
        <f>+E38</f>
        <v>48</v>
      </c>
      <c r="F42" s="8"/>
      <c r="G42" s="10">
        <f>+G38</f>
        <v>112.91499999999905</v>
      </c>
      <c r="I42" s="10">
        <f>+I38</f>
        <v>47.18799999999828</v>
      </c>
    </row>
    <row r="43" spans="3:9" ht="12.75">
      <c r="C43" s="3"/>
      <c r="D43" s="3"/>
      <c r="E43" s="3"/>
      <c r="F43" s="3"/>
      <c r="G43" s="3"/>
      <c r="I43" s="3"/>
    </row>
    <row r="44" spans="3:9" ht="12.75">
      <c r="C44" s="3"/>
      <c r="D44" s="3"/>
      <c r="E44" s="3"/>
      <c r="F44" s="3"/>
      <c r="G44" s="3"/>
      <c r="I44" s="3"/>
    </row>
    <row r="45" spans="1:9" ht="12.75">
      <c r="A45" s="20" t="s">
        <v>27</v>
      </c>
      <c r="C45" s="21">
        <f>+C42/40000000*100*1000</f>
        <v>0.2825</v>
      </c>
      <c r="D45" s="21"/>
      <c r="E45" s="21">
        <f>+E42/40000000*100*1000</f>
        <v>0.12</v>
      </c>
      <c r="F45" s="21"/>
      <c r="G45" s="21">
        <f>+G42/40000000*100*1000</f>
        <v>0.28228749999999764</v>
      </c>
      <c r="I45" s="21">
        <f>+I42/40000000*100*1000</f>
        <v>0.11796999999999572</v>
      </c>
    </row>
    <row r="46" spans="1:9" ht="12.75">
      <c r="A46" s="20" t="s">
        <v>28</v>
      </c>
      <c r="C46" s="21">
        <f>+C42/40000000*100*1000</f>
        <v>0.2825</v>
      </c>
      <c r="D46" s="21"/>
      <c r="E46" s="21">
        <f>+E42/40000000*100*1000</f>
        <v>0.12</v>
      </c>
      <c r="F46" s="21"/>
      <c r="G46" s="21">
        <f>+G42/40000000*100*1000</f>
        <v>0.28228749999999764</v>
      </c>
      <c r="I46" s="21">
        <f>+I42/40000000*100*1000</f>
        <v>0.11796999999999572</v>
      </c>
    </row>
    <row r="47" spans="1:7" ht="12.75">
      <c r="A47" s="20"/>
      <c r="C47" s="3"/>
      <c r="D47" s="3"/>
      <c r="E47" s="3"/>
      <c r="F47" s="3"/>
      <c r="G47" s="3"/>
    </row>
    <row r="48" spans="1:7" ht="12.75">
      <c r="A48" s="20" t="s">
        <v>248</v>
      </c>
      <c r="C48" s="3"/>
      <c r="D48" s="3"/>
      <c r="E48" s="3"/>
      <c r="F48" s="3"/>
      <c r="G48" s="3"/>
    </row>
    <row r="49" spans="1:7" ht="12.75">
      <c r="A49" s="20"/>
      <c r="C49" s="3"/>
      <c r="D49" s="3"/>
      <c r="E49" s="3"/>
      <c r="F49" s="3"/>
      <c r="G49" s="3"/>
    </row>
    <row r="50" ht="12.75">
      <c r="A50" s="58" t="s">
        <v>80</v>
      </c>
    </row>
    <row r="51" ht="12.75">
      <c r="A51" s="58" t="s">
        <v>181</v>
      </c>
    </row>
    <row r="52" ht="12.75">
      <c r="A52" s="58" t="s">
        <v>182</v>
      </c>
    </row>
    <row r="53" ht="12.75">
      <c r="A53" s="57"/>
    </row>
  </sheetData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9">
      <selection activeCell="F29" sqref="F29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">
      <c r="A1" s="1" t="s">
        <v>134</v>
      </c>
      <c r="B1" s="22"/>
      <c r="C1" s="23"/>
      <c r="D1" s="23"/>
      <c r="E1" s="23"/>
    </row>
    <row r="2" spans="1:5" ht="15">
      <c r="A2" s="2" t="s">
        <v>0</v>
      </c>
      <c r="C2" s="23"/>
      <c r="D2" s="23"/>
      <c r="E2" s="23"/>
    </row>
    <row r="3" spans="1:5" ht="12" customHeight="1">
      <c r="A3" s="2"/>
      <c r="C3" s="23"/>
      <c r="D3" s="23"/>
      <c r="E3" s="23"/>
    </row>
    <row r="4" spans="1:4" ht="15">
      <c r="A4" s="2" t="s">
        <v>87</v>
      </c>
      <c r="C4" s="23"/>
      <c r="D4" s="25"/>
    </row>
    <row r="5" spans="1:4" ht="15">
      <c r="A5" s="2" t="s">
        <v>157</v>
      </c>
      <c r="C5" s="23"/>
      <c r="D5" s="25"/>
    </row>
    <row r="6" spans="1:4" ht="15">
      <c r="A6" s="2" t="s">
        <v>135</v>
      </c>
      <c r="C6" s="23"/>
      <c r="D6" s="25"/>
    </row>
    <row r="7" spans="3:6" ht="15">
      <c r="C7" s="23"/>
      <c r="D7" s="33" t="s">
        <v>149</v>
      </c>
      <c r="E7" s="26"/>
      <c r="F7" s="33" t="s">
        <v>149</v>
      </c>
    </row>
    <row r="8" spans="3:6" ht="15">
      <c r="C8" s="23"/>
      <c r="D8" s="34" t="s">
        <v>155</v>
      </c>
      <c r="E8" s="26"/>
      <c r="F8" s="34" t="s">
        <v>150</v>
      </c>
    </row>
    <row r="9" spans="3:6" ht="15">
      <c r="C9" s="23"/>
      <c r="D9" s="50" t="s">
        <v>19</v>
      </c>
      <c r="E9" s="26"/>
      <c r="F9" s="50" t="s">
        <v>19</v>
      </c>
    </row>
    <row r="10" spans="1:6" ht="15">
      <c r="A10" s="24" t="s">
        <v>88</v>
      </c>
      <c r="B10" s="24"/>
      <c r="C10" s="23"/>
      <c r="D10" s="32"/>
      <c r="E10" s="27"/>
      <c r="F10" s="32"/>
    </row>
    <row r="11" spans="1:6" ht="15">
      <c r="A11" s="22" t="s">
        <v>55</v>
      </c>
      <c r="B11" s="22"/>
      <c r="C11" s="23"/>
      <c r="D11" s="64">
        <f>+'INCOME STATEMENT'!C34</f>
        <v>178</v>
      </c>
      <c r="E11" s="8"/>
      <c r="F11" s="64">
        <v>188</v>
      </c>
    </row>
    <row r="12" spans="1:6" ht="12" customHeight="1">
      <c r="A12" s="22"/>
      <c r="B12" s="22"/>
      <c r="C12" s="23"/>
      <c r="D12" s="64"/>
      <c r="E12" s="8"/>
      <c r="F12" s="64"/>
    </row>
    <row r="13" spans="1:6" ht="15">
      <c r="A13" s="35" t="s">
        <v>89</v>
      </c>
      <c r="B13" s="22"/>
      <c r="C13" s="23"/>
      <c r="D13" s="64"/>
      <c r="E13" s="8"/>
      <c r="F13" s="64"/>
    </row>
    <row r="14" spans="1:6" ht="15">
      <c r="A14" s="22" t="s">
        <v>29</v>
      </c>
      <c r="B14" s="23"/>
      <c r="D14" s="64">
        <v>378</v>
      </c>
      <c r="E14" s="8"/>
      <c r="F14" s="64">
        <f>924-4</f>
        <v>920</v>
      </c>
    </row>
    <row r="15" spans="1:6" ht="15">
      <c r="A15" s="22" t="s">
        <v>192</v>
      </c>
      <c r="B15" s="23"/>
      <c r="D15" s="64">
        <v>4</v>
      </c>
      <c r="E15" s="8"/>
      <c r="F15" s="64">
        <v>4</v>
      </c>
    </row>
    <row r="16" spans="1:6" ht="15">
      <c r="A16" s="22" t="s">
        <v>56</v>
      </c>
      <c r="B16" s="23"/>
      <c r="D16" s="64">
        <v>-171</v>
      </c>
      <c r="E16" s="8"/>
      <c r="F16" s="64">
        <v>-69</v>
      </c>
    </row>
    <row r="17" spans="1:6" ht="15">
      <c r="A17" s="22" t="s">
        <v>127</v>
      </c>
      <c r="B17" s="23"/>
      <c r="D17" s="64">
        <v>0</v>
      </c>
      <c r="E17" s="8"/>
      <c r="F17" s="64">
        <v>0</v>
      </c>
    </row>
    <row r="18" spans="1:6" ht="15">
      <c r="A18" s="22" t="s">
        <v>90</v>
      </c>
      <c r="B18" s="23"/>
      <c r="D18" s="64">
        <v>-41</v>
      </c>
      <c r="E18" s="8"/>
      <c r="F18" s="64">
        <v>0</v>
      </c>
    </row>
    <row r="19" spans="1:6" ht="15">
      <c r="A19" s="22" t="s">
        <v>126</v>
      </c>
      <c r="B19" s="23"/>
      <c r="D19" s="64">
        <v>0</v>
      </c>
      <c r="E19" s="8"/>
      <c r="F19" s="64">
        <v>0</v>
      </c>
    </row>
    <row r="20" spans="1:6" ht="15">
      <c r="A20" s="22" t="s">
        <v>125</v>
      </c>
      <c r="B20" s="23"/>
      <c r="D20" s="64">
        <v>0.196</v>
      </c>
      <c r="E20" s="8"/>
      <c r="F20" s="64">
        <v>0</v>
      </c>
    </row>
    <row r="21" spans="1:6" ht="15">
      <c r="A21" s="22" t="s">
        <v>57</v>
      </c>
      <c r="B21" s="22"/>
      <c r="C21" s="23"/>
      <c r="D21" s="65">
        <f>SUM(D11:D20)</f>
        <v>348.196</v>
      </c>
      <c r="E21" s="8"/>
      <c r="F21" s="65">
        <f>SUM(F11:F20)</f>
        <v>1043</v>
      </c>
    </row>
    <row r="22" spans="1:6" ht="12.75" customHeight="1">
      <c r="A22" s="22"/>
      <c r="B22" s="22"/>
      <c r="C22" s="23"/>
      <c r="D22" s="66"/>
      <c r="E22" s="8"/>
      <c r="F22" s="66"/>
    </row>
    <row r="23" spans="1:6" ht="15">
      <c r="A23" s="35" t="s">
        <v>38</v>
      </c>
      <c r="B23" s="22"/>
      <c r="C23" s="23"/>
      <c r="D23" s="64"/>
      <c r="E23" s="8"/>
      <c r="F23" s="64"/>
    </row>
    <row r="24" spans="1:6" ht="15">
      <c r="A24" s="22" t="s">
        <v>139</v>
      </c>
      <c r="B24" s="22"/>
      <c r="C24" s="23"/>
      <c r="D24" s="64">
        <v>-1155</v>
      </c>
      <c r="E24" s="8"/>
      <c r="F24" s="64">
        <v>-118</v>
      </c>
    </row>
    <row r="25" spans="1:6" ht="15">
      <c r="A25" s="22" t="s">
        <v>128</v>
      </c>
      <c r="B25" s="22"/>
      <c r="C25" s="23"/>
      <c r="D25" s="64">
        <v>1664</v>
      </c>
      <c r="E25" s="8"/>
      <c r="F25" s="64">
        <v>675</v>
      </c>
    </row>
    <row r="26" spans="1:6" ht="15">
      <c r="A26" s="22" t="s">
        <v>140</v>
      </c>
      <c r="B26" s="22"/>
      <c r="C26" s="28"/>
      <c r="D26" s="64">
        <v>-544</v>
      </c>
      <c r="E26" s="8"/>
      <c r="F26" s="64">
        <v>492</v>
      </c>
    </row>
    <row r="27" spans="1:6" ht="15">
      <c r="A27" s="22" t="s">
        <v>141</v>
      </c>
      <c r="B27" s="22"/>
      <c r="C27" s="23"/>
      <c r="D27" s="65">
        <v>313</v>
      </c>
      <c r="E27" s="8"/>
      <c r="F27" s="65">
        <f>SUM(F21:F26)</f>
        <v>2092</v>
      </c>
    </row>
    <row r="28" spans="1:6" ht="15">
      <c r="A28" s="22"/>
      <c r="B28" s="22"/>
      <c r="C28" s="23"/>
      <c r="D28" s="64"/>
      <c r="E28" s="8"/>
      <c r="F28" s="64"/>
    </row>
    <row r="29" spans="1:6" ht="15">
      <c r="A29" s="22" t="s">
        <v>51</v>
      </c>
      <c r="B29" s="22"/>
      <c r="C29" s="23"/>
      <c r="D29" s="64">
        <v>-11</v>
      </c>
      <c r="E29" s="8"/>
      <c r="F29" s="64">
        <v>-65</v>
      </c>
    </row>
    <row r="30" spans="1:6" ht="15">
      <c r="A30" s="22" t="s">
        <v>142</v>
      </c>
      <c r="B30" s="22"/>
      <c r="C30" s="23"/>
      <c r="D30" s="65">
        <v>302</v>
      </c>
      <c r="E30" s="8"/>
      <c r="F30" s="65">
        <f>+F27+F29</f>
        <v>2027</v>
      </c>
    </row>
    <row r="31" spans="1:6" ht="15">
      <c r="A31" s="22"/>
      <c r="B31" s="22"/>
      <c r="C31" s="23"/>
      <c r="D31" s="64"/>
      <c r="E31" s="8"/>
      <c r="F31" s="64"/>
    </row>
    <row r="32" spans="1:6" ht="15">
      <c r="A32" s="24" t="s">
        <v>91</v>
      </c>
      <c r="B32" s="24"/>
      <c r="C32" s="23"/>
      <c r="D32" s="64"/>
      <c r="E32" s="8"/>
      <c r="F32" s="64"/>
    </row>
    <row r="33" spans="1:6" ht="15">
      <c r="A33" s="24"/>
      <c r="B33" s="24"/>
      <c r="C33" s="23"/>
      <c r="D33" s="64"/>
      <c r="E33" s="8"/>
      <c r="F33" s="64"/>
    </row>
    <row r="34" spans="1:6" ht="15">
      <c r="A34" s="6" t="s">
        <v>124</v>
      </c>
      <c r="B34" s="24"/>
      <c r="C34" s="23"/>
      <c r="D34" s="64">
        <v>0</v>
      </c>
      <c r="E34" s="8"/>
      <c r="F34" s="64">
        <v>0</v>
      </c>
    </row>
    <row r="35" spans="1:6" ht="15">
      <c r="A35" s="22" t="s">
        <v>92</v>
      </c>
      <c r="B35" s="22"/>
      <c r="C35" s="23"/>
      <c r="D35" s="64">
        <v>-127</v>
      </c>
      <c r="E35" s="8"/>
      <c r="F35" s="64">
        <v>-216</v>
      </c>
    </row>
    <row r="36" spans="1:6" ht="15">
      <c r="A36" s="22" t="s">
        <v>93</v>
      </c>
      <c r="B36" s="22"/>
      <c r="C36" s="23"/>
      <c r="D36" s="64">
        <v>45</v>
      </c>
      <c r="E36" s="8"/>
      <c r="F36" s="64">
        <v>0</v>
      </c>
    </row>
    <row r="37" spans="1:6" ht="15">
      <c r="A37" s="22" t="s">
        <v>52</v>
      </c>
      <c r="B37" s="22"/>
      <c r="C37" s="23"/>
      <c r="D37" s="64">
        <v>171</v>
      </c>
      <c r="E37" s="8"/>
      <c r="F37" s="64">
        <v>69</v>
      </c>
    </row>
    <row r="38" spans="1:6" ht="15">
      <c r="A38" s="22" t="s">
        <v>242</v>
      </c>
      <c r="B38" s="22"/>
      <c r="C38" s="23"/>
      <c r="D38" s="65">
        <v>89</v>
      </c>
      <c r="E38" s="8"/>
      <c r="F38" s="65">
        <f>SUM(F34:F37)</f>
        <v>-147</v>
      </c>
    </row>
    <row r="39" spans="1:6" ht="12.75" customHeight="1">
      <c r="A39" s="22"/>
      <c r="B39" s="22"/>
      <c r="C39" s="23"/>
      <c r="D39" s="64"/>
      <c r="E39" s="8"/>
      <c r="F39" s="64"/>
    </row>
    <row r="40" spans="1:6" ht="15">
      <c r="A40" s="24" t="s">
        <v>94</v>
      </c>
      <c r="B40" s="24"/>
      <c r="C40" s="23"/>
      <c r="D40" s="64"/>
      <c r="E40" s="8"/>
      <c r="F40" s="64"/>
    </row>
    <row r="41" spans="1:6" ht="12.75" customHeight="1">
      <c r="A41" s="24"/>
      <c r="B41" s="24"/>
      <c r="C41" s="23"/>
      <c r="D41" s="64"/>
      <c r="E41" s="8"/>
      <c r="F41" s="64"/>
    </row>
    <row r="42" spans="1:6" ht="15">
      <c r="A42" s="6" t="s">
        <v>129</v>
      </c>
      <c r="B42" s="24"/>
      <c r="C42" s="23"/>
      <c r="D42" s="64">
        <v>0</v>
      </c>
      <c r="E42" s="8"/>
      <c r="F42" s="64">
        <v>0</v>
      </c>
    </row>
    <row r="43" spans="1:6" ht="15">
      <c r="A43" s="22" t="s">
        <v>53</v>
      </c>
      <c r="B43" s="22"/>
      <c r="C43" s="23"/>
      <c r="D43" s="67">
        <v>0</v>
      </c>
      <c r="E43" s="8"/>
      <c r="F43" s="67">
        <v>0</v>
      </c>
    </row>
    <row r="44" spans="1:6" ht="15">
      <c r="A44" s="22" t="s">
        <v>136</v>
      </c>
      <c r="B44" s="22"/>
      <c r="C44" s="23"/>
      <c r="D44" s="65">
        <f>SUM(D42:D43)</f>
        <v>0</v>
      </c>
      <c r="E44" s="8"/>
      <c r="F44" s="65">
        <f>SUM(F42:F43)</f>
        <v>0</v>
      </c>
    </row>
    <row r="45" spans="1:6" ht="12.75" customHeight="1">
      <c r="A45" s="22"/>
      <c r="B45" s="22"/>
      <c r="C45" s="23"/>
      <c r="D45" s="64"/>
      <c r="E45" s="8"/>
      <c r="F45" s="64"/>
    </row>
    <row r="46" spans="1:6" ht="15">
      <c r="A46" s="22" t="s">
        <v>243</v>
      </c>
      <c r="B46" s="22"/>
      <c r="C46" s="28"/>
      <c r="D46" s="64">
        <f>+D44+D38+D30</f>
        <v>391</v>
      </c>
      <c r="E46" s="8"/>
      <c r="F46" s="64">
        <f>+F44+F38+F30</f>
        <v>1880</v>
      </c>
    </row>
    <row r="47" spans="1:6" ht="15">
      <c r="A47" s="22" t="s">
        <v>81</v>
      </c>
      <c r="B47" s="22"/>
      <c r="C47" s="23"/>
      <c r="D47" s="64">
        <v>15932</v>
      </c>
      <c r="E47" s="8"/>
      <c r="F47" s="64">
        <v>14057</v>
      </c>
    </row>
    <row r="48" spans="1:6" ht="15">
      <c r="A48" s="24" t="s">
        <v>54</v>
      </c>
      <c r="B48" s="24"/>
      <c r="C48" s="23"/>
      <c r="D48" s="68">
        <f>SUM(D46:D47)</f>
        <v>16323</v>
      </c>
      <c r="E48" s="8"/>
      <c r="F48" s="68">
        <f>SUM(F46:F47)</f>
        <v>15937</v>
      </c>
    </row>
    <row r="49" spans="1:6" ht="12" customHeight="1">
      <c r="A49" s="22"/>
      <c r="B49" s="22"/>
      <c r="C49" s="23"/>
      <c r="D49" s="64"/>
      <c r="E49" s="8"/>
      <c r="F49" s="64"/>
    </row>
    <row r="50" spans="1:6" ht="15">
      <c r="A50" s="35" t="s">
        <v>95</v>
      </c>
      <c r="B50" s="22"/>
      <c r="C50" s="23"/>
      <c r="D50" s="64"/>
      <c r="E50" s="8"/>
      <c r="F50" s="64"/>
    </row>
    <row r="51" spans="1:6" ht="15">
      <c r="A51" s="22" t="s">
        <v>58</v>
      </c>
      <c r="B51" s="22"/>
      <c r="C51" s="23"/>
      <c r="D51" s="64">
        <v>15820</v>
      </c>
      <c r="E51" s="8"/>
      <c r="F51" s="64">
        <v>12723</v>
      </c>
    </row>
    <row r="52" spans="1:6" ht="15">
      <c r="A52" s="22" t="s">
        <v>59</v>
      </c>
      <c r="B52" s="22"/>
      <c r="C52" s="23"/>
      <c r="D52" s="64">
        <v>503</v>
      </c>
      <c r="E52" s="8"/>
      <c r="F52" s="64">
        <v>3214</v>
      </c>
    </row>
    <row r="53" spans="1:6" ht="15">
      <c r="A53" s="24" t="s">
        <v>30</v>
      </c>
      <c r="B53" s="24"/>
      <c r="C53" s="23"/>
      <c r="D53" s="68">
        <f>+D51+D52</f>
        <v>16323</v>
      </c>
      <c r="E53" s="8"/>
      <c r="F53" s="68">
        <f>SUM(F51:F52)</f>
        <v>15937</v>
      </c>
    </row>
    <row r="54" spans="1:6" ht="15">
      <c r="A54" s="22"/>
      <c r="B54" s="22"/>
      <c r="C54" s="23"/>
      <c r="D54" s="64"/>
      <c r="E54" s="8"/>
      <c r="F54" s="64"/>
    </row>
    <row r="55" spans="1:6" ht="15">
      <c r="A55" s="58" t="s">
        <v>80</v>
      </c>
      <c r="B55" s="23"/>
      <c r="C55" s="23"/>
      <c r="D55" s="64"/>
      <c r="E55" s="69"/>
      <c r="F55" s="64"/>
    </row>
    <row r="56" spans="1:6" ht="13.5">
      <c r="A56" s="58" t="s">
        <v>183</v>
      </c>
      <c r="D56" s="70"/>
      <c r="E56" s="8"/>
      <c r="F56" s="70"/>
    </row>
    <row r="57" spans="1:6" ht="13.5">
      <c r="A57" s="58" t="s">
        <v>184</v>
      </c>
      <c r="D57" s="70"/>
      <c r="E57" s="8"/>
      <c r="F57" s="70"/>
    </row>
    <row r="58" spans="4:6" ht="13.5">
      <c r="D58" s="70"/>
      <c r="E58" s="8"/>
      <c r="F58" s="70"/>
    </row>
    <row r="59" spans="4:6" ht="13.5">
      <c r="D59" s="70"/>
      <c r="E59" s="8"/>
      <c r="F59" s="70"/>
    </row>
    <row r="60" spans="4:6" ht="13.5">
      <c r="D60" s="70"/>
      <c r="E60" s="8"/>
      <c r="F60" s="8"/>
    </row>
    <row r="61" spans="4:6" ht="13.5">
      <c r="D61" s="70"/>
      <c r="E61" s="8"/>
      <c r="F61" s="8"/>
    </row>
    <row r="62" spans="4:6" ht="13.5">
      <c r="D62" s="63"/>
      <c r="E62" s="62"/>
      <c r="F62" s="62"/>
    </row>
    <row r="63" spans="4:6" ht="13.5">
      <c r="D63" s="63"/>
      <c r="E63" s="62"/>
      <c r="F63" s="62"/>
    </row>
    <row r="64" spans="4:6" ht="13.5">
      <c r="D64" s="63"/>
      <c r="E64" s="62"/>
      <c r="F64" s="62"/>
    </row>
    <row r="65" spans="4:6" ht="13.5">
      <c r="D65" s="63"/>
      <c r="E65" s="62"/>
      <c r="F65" s="62"/>
    </row>
    <row r="66" spans="4:6" ht="13.5">
      <c r="D66" s="63"/>
      <c r="E66" s="62"/>
      <c r="F66" s="62"/>
    </row>
    <row r="67" spans="4:6" ht="13.5">
      <c r="D67" s="63"/>
      <c r="E67" s="62"/>
      <c r="F67" s="62"/>
    </row>
    <row r="68" spans="4:6" ht="13.5">
      <c r="D68" s="63"/>
      <c r="E68" s="62"/>
      <c r="F68" s="62"/>
    </row>
    <row r="69" spans="4:6" ht="13.5">
      <c r="D69" s="63"/>
      <c r="E69" s="62"/>
      <c r="F69" s="62"/>
    </row>
    <row r="70" spans="4:6" ht="13.5">
      <c r="D70" s="63"/>
      <c r="E70" s="62"/>
      <c r="F70" s="62"/>
    </row>
    <row r="71" ht="13.5">
      <c r="D71" s="45"/>
    </row>
    <row r="72" ht="13.5">
      <c r="D72" s="45"/>
    </row>
    <row r="73" ht="13.5">
      <c r="D73" s="45"/>
    </row>
    <row r="74" ht="13.5">
      <c r="D74" s="45"/>
    </row>
    <row r="75" ht="13.5">
      <c r="D75" s="45"/>
    </row>
    <row r="76" ht="13.5">
      <c r="D76" s="45"/>
    </row>
    <row r="77" ht="13.5">
      <c r="D77" s="45"/>
    </row>
    <row r="78" ht="13.5">
      <c r="D78" s="45"/>
    </row>
    <row r="79" ht="13.5">
      <c r="D79" s="45"/>
    </row>
    <row r="80" ht="13.5">
      <c r="D80" s="45"/>
    </row>
    <row r="81" ht="13.5">
      <c r="D81" s="45"/>
    </row>
    <row r="82" ht="13.5">
      <c r="D82" s="45"/>
    </row>
    <row r="83" ht="13.5">
      <c r="D83" s="45"/>
    </row>
    <row r="84" ht="13.5">
      <c r="D84" s="45"/>
    </row>
    <row r="85" ht="13.5">
      <c r="D85" s="45"/>
    </row>
    <row r="86" ht="13.5">
      <c r="D86" s="45"/>
    </row>
    <row r="87" ht="13.5">
      <c r="D87" s="45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4">
      <selection activeCell="A25" sqref="A25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">
      <c r="A1" s="1" t="s">
        <v>31</v>
      </c>
    </row>
    <row r="2" ht="12.75">
      <c r="A2" s="2" t="s">
        <v>35</v>
      </c>
    </row>
    <row r="3" ht="12.75">
      <c r="A3" s="2" t="s">
        <v>36</v>
      </c>
    </row>
    <row r="4" ht="12.75">
      <c r="A4" s="2"/>
    </row>
    <row r="5" spans="1:4" ht="12.75">
      <c r="A5" s="17" t="s">
        <v>86</v>
      </c>
      <c r="B5" s="18"/>
      <c r="C5" s="18"/>
      <c r="D5" s="18"/>
    </row>
    <row r="6" spans="1:4" ht="12.75">
      <c r="A6" s="2" t="s">
        <v>157</v>
      </c>
      <c r="B6" s="18"/>
      <c r="C6" s="18"/>
      <c r="D6" s="18"/>
    </row>
    <row r="7" ht="12.75">
      <c r="A7" s="2" t="s">
        <v>135</v>
      </c>
    </row>
    <row r="8" ht="12.75">
      <c r="A8" s="2"/>
    </row>
    <row r="10" spans="2:6" ht="12.75">
      <c r="B10" s="41"/>
      <c r="C10" s="41" t="s">
        <v>49</v>
      </c>
      <c r="D10" s="113" t="s">
        <v>50</v>
      </c>
      <c r="E10" s="113"/>
      <c r="F10" s="41"/>
    </row>
    <row r="11" spans="2:6" ht="12.75">
      <c r="B11" s="41" t="s">
        <v>15</v>
      </c>
      <c r="C11" s="41" t="s">
        <v>17</v>
      </c>
      <c r="D11" s="41" t="s">
        <v>76</v>
      </c>
      <c r="E11" s="41" t="s">
        <v>37</v>
      </c>
      <c r="F11" s="41" t="s">
        <v>18</v>
      </c>
    </row>
    <row r="12" spans="1:6" ht="12.75">
      <c r="A12" s="2"/>
      <c r="B12" s="29" t="s">
        <v>19</v>
      </c>
      <c r="C12" s="29" t="s">
        <v>19</v>
      </c>
      <c r="D12" s="29" t="s">
        <v>19</v>
      </c>
      <c r="E12" s="29" t="s">
        <v>19</v>
      </c>
      <c r="F12" s="29" t="s">
        <v>19</v>
      </c>
    </row>
    <row r="13" ht="12.75">
      <c r="A13" s="30" t="s">
        <v>185</v>
      </c>
    </row>
    <row r="14" spans="1:6" ht="12.75">
      <c r="A14" t="s">
        <v>158</v>
      </c>
      <c r="B14" s="8"/>
      <c r="C14" s="8"/>
      <c r="D14" s="44"/>
      <c r="E14" s="8"/>
      <c r="F14" s="8"/>
    </row>
    <row r="15" spans="1:6" ht="12.75">
      <c r="A15" s="72" t="s">
        <v>130</v>
      </c>
      <c r="B15" s="8">
        <v>40000</v>
      </c>
      <c r="C15" s="8">
        <v>3049</v>
      </c>
      <c r="D15" s="44">
        <v>0</v>
      </c>
      <c r="E15" s="8">
        <v>1512</v>
      </c>
      <c r="F15" s="8">
        <f>SUM(B15:E15)</f>
        <v>44561</v>
      </c>
    </row>
    <row r="16" spans="2:6" ht="12.75">
      <c r="B16" s="8"/>
      <c r="C16" s="8"/>
      <c r="D16" s="8"/>
      <c r="E16" s="8"/>
      <c r="F16" s="8"/>
    </row>
    <row r="17" spans="1:6" ht="12.75">
      <c r="A17" t="s">
        <v>138</v>
      </c>
      <c r="B17" s="8">
        <v>0</v>
      </c>
      <c r="C17" s="8">
        <v>0</v>
      </c>
      <c r="D17" s="8">
        <v>0</v>
      </c>
      <c r="E17" s="77">
        <f>+'INCOME STATEMENT'!C42</f>
        <v>113</v>
      </c>
      <c r="F17" s="8">
        <f>SUM(B17:E17)</f>
        <v>113</v>
      </c>
    </row>
    <row r="18" spans="2:6" ht="12.75">
      <c r="B18" s="8"/>
      <c r="C18" s="8"/>
      <c r="D18" s="8"/>
      <c r="E18" s="8"/>
      <c r="F18" s="8"/>
    </row>
    <row r="19" spans="1:6" ht="12.75">
      <c r="A19" t="s">
        <v>47</v>
      </c>
      <c r="B19" s="8">
        <v>0</v>
      </c>
      <c r="C19" s="8">
        <v>0</v>
      </c>
      <c r="D19" s="8">
        <v>0</v>
      </c>
      <c r="E19" s="8">
        <v>0</v>
      </c>
      <c r="F19" s="8">
        <f>SUM(B19:E19)</f>
        <v>0</v>
      </c>
    </row>
    <row r="20" spans="2:6" ht="12.75">
      <c r="B20" s="8"/>
      <c r="C20" s="8"/>
      <c r="D20" s="44"/>
      <c r="E20" s="8"/>
      <c r="F20" s="8"/>
    </row>
    <row r="21" spans="1:6" ht="12.75">
      <c r="A21" t="s">
        <v>159</v>
      </c>
      <c r="B21" s="10">
        <f>SUM(B14:B20)</f>
        <v>40000</v>
      </c>
      <c r="C21" s="10">
        <f>SUM(C14:C20)</f>
        <v>3049</v>
      </c>
      <c r="D21" s="10">
        <f>SUM(D14:D20)</f>
        <v>0</v>
      </c>
      <c r="E21" s="10">
        <f>SUM(E14:E20)</f>
        <v>1625</v>
      </c>
      <c r="F21" s="10">
        <f>SUM(F14:F20)</f>
        <v>44674</v>
      </c>
    </row>
    <row r="22" spans="2:6" ht="12.75">
      <c r="B22" s="31"/>
      <c r="C22" s="31"/>
      <c r="D22" s="31"/>
      <c r="E22" s="31"/>
      <c r="F22" s="31"/>
    </row>
    <row r="23" spans="1:6" ht="12.75">
      <c r="A23" s="30" t="s">
        <v>149</v>
      </c>
      <c r="F23" s="74"/>
    </row>
    <row r="24" spans="1:6" ht="12.75">
      <c r="A24" t="s">
        <v>151</v>
      </c>
      <c r="B24" s="8"/>
      <c r="C24" s="8"/>
      <c r="D24" s="44"/>
      <c r="E24" s="8"/>
      <c r="F24" s="8"/>
    </row>
    <row r="25" spans="1:6" ht="12.75">
      <c r="A25" s="72" t="s">
        <v>130</v>
      </c>
      <c r="B25" s="8">
        <v>40000</v>
      </c>
      <c r="C25" s="8">
        <v>3049</v>
      </c>
      <c r="D25" s="44">
        <v>0</v>
      </c>
      <c r="E25" s="8">
        <v>11780</v>
      </c>
      <c r="F25" s="8">
        <f>SUM(B25:E25)</f>
        <v>54829</v>
      </c>
    </row>
    <row r="26" spans="2:6" ht="12.75">
      <c r="B26" s="8"/>
      <c r="C26" s="8"/>
      <c r="D26" s="8"/>
      <c r="E26" s="8"/>
      <c r="F26" s="8"/>
    </row>
    <row r="27" spans="1:6" ht="12.75">
      <c r="A27" t="s">
        <v>138</v>
      </c>
      <c r="B27" s="8">
        <v>0</v>
      </c>
      <c r="C27" s="44">
        <v>0</v>
      </c>
      <c r="D27" s="8">
        <v>0</v>
      </c>
      <c r="E27" s="77">
        <v>47</v>
      </c>
      <c r="F27" s="8">
        <f>SUM(B27:E27)</f>
        <v>47</v>
      </c>
    </row>
    <row r="28" spans="2:6" ht="12.75">
      <c r="B28" s="8"/>
      <c r="C28" s="8"/>
      <c r="D28" s="8"/>
      <c r="E28" s="8"/>
      <c r="F28" s="8"/>
    </row>
    <row r="29" spans="1:6" ht="12.75">
      <c r="A29" t="s">
        <v>47</v>
      </c>
      <c r="B29" s="8">
        <v>0</v>
      </c>
      <c r="C29" s="8">
        <v>0</v>
      </c>
      <c r="D29" s="44">
        <v>0</v>
      </c>
      <c r="E29" s="8">
        <v>0</v>
      </c>
      <c r="F29" s="8">
        <f>SUM(B29:E29)</f>
        <v>0</v>
      </c>
    </row>
    <row r="30" spans="2:6" ht="12.75">
      <c r="B30" s="19"/>
      <c r="C30" s="19"/>
      <c r="D30" s="19"/>
      <c r="E30" s="19"/>
      <c r="F30" s="19"/>
    </row>
    <row r="31" spans="1:6" ht="12.75">
      <c r="A31" t="s">
        <v>152</v>
      </c>
      <c r="B31" s="19">
        <f>SUM(B25:B30)</f>
        <v>40000</v>
      </c>
      <c r="C31" s="19">
        <f>SUM(C25:C30)</f>
        <v>3049</v>
      </c>
      <c r="D31" s="19">
        <f>SUM(D25:D30)</f>
        <v>0</v>
      </c>
      <c r="E31" s="19">
        <f>SUM(E25:E30)</f>
        <v>11827</v>
      </c>
      <c r="F31" s="19">
        <f>SUM(F25:F30)</f>
        <v>54876</v>
      </c>
    </row>
    <row r="32" spans="2:6" ht="12.75">
      <c r="B32" s="31"/>
      <c r="C32" s="31"/>
      <c r="D32" s="31"/>
      <c r="E32" s="31"/>
      <c r="F32" s="31"/>
    </row>
    <row r="33" ht="12.75">
      <c r="A33" s="58" t="s">
        <v>80</v>
      </c>
    </row>
    <row r="34" ht="12.75">
      <c r="A34" s="58" t="s">
        <v>186</v>
      </c>
    </row>
    <row r="35" ht="12.75">
      <c r="A35" s="58" t="s">
        <v>187</v>
      </c>
    </row>
    <row r="36" ht="12.75">
      <c r="A36" s="57"/>
    </row>
  </sheetData>
  <mergeCells count="1">
    <mergeCell ref="D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3"/>
  <sheetViews>
    <sheetView workbookViewId="0" topLeftCell="A207">
      <selection activeCell="B219" sqref="B219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">
      <c r="A1" s="1" t="s">
        <v>31</v>
      </c>
    </row>
    <row r="2" ht="13.5">
      <c r="A2" s="2" t="s">
        <v>32</v>
      </c>
    </row>
    <row r="3" ht="13.5">
      <c r="A3" s="2" t="s">
        <v>0</v>
      </c>
    </row>
    <row r="4" ht="13.5">
      <c r="A4" s="4"/>
    </row>
    <row r="5" ht="13.5">
      <c r="A5" s="4" t="s">
        <v>96</v>
      </c>
    </row>
    <row r="6" ht="13.5">
      <c r="A6" s="4"/>
    </row>
    <row r="7" spans="1:2" ht="15">
      <c r="A7" s="4">
        <v>1</v>
      </c>
      <c r="B7" s="104" t="s">
        <v>234</v>
      </c>
    </row>
    <row r="8" spans="1:2" ht="15">
      <c r="A8" s="4"/>
      <c r="B8" s="103"/>
    </row>
    <row r="9" spans="1:2" ht="13.5">
      <c r="A9" s="4"/>
      <c r="B9" s="5" t="s">
        <v>235</v>
      </c>
    </row>
    <row r="10" spans="1:2" ht="13.5">
      <c r="A10" s="4"/>
      <c r="B10" s="5" t="s">
        <v>214</v>
      </c>
    </row>
    <row r="11" spans="1:2" ht="13.5">
      <c r="A11" s="4"/>
      <c r="B11" s="5" t="s">
        <v>216</v>
      </c>
    </row>
    <row r="12" spans="1:2" ht="13.5">
      <c r="A12" s="4"/>
      <c r="B12" s="5" t="s">
        <v>215</v>
      </c>
    </row>
    <row r="13" ht="13.5">
      <c r="A13" s="4"/>
    </row>
    <row r="14" spans="1:2" ht="13.5">
      <c r="A14" s="4"/>
      <c r="B14" s="5" t="s">
        <v>217</v>
      </c>
    </row>
    <row r="15" spans="1:2" ht="13.5">
      <c r="A15" s="4"/>
      <c r="B15" s="5" t="s">
        <v>218</v>
      </c>
    </row>
    <row r="16" spans="1:2" ht="13.5">
      <c r="A16" s="4"/>
      <c r="B16" s="5" t="s">
        <v>220</v>
      </c>
    </row>
    <row r="17" spans="1:2" ht="13.5">
      <c r="A17" s="4"/>
      <c r="B17" s="5" t="s">
        <v>219</v>
      </c>
    </row>
    <row r="18" ht="13.5">
      <c r="A18" s="4"/>
    </row>
    <row r="19" spans="1:10" ht="13.5">
      <c r="A19" s="4"/>
      <c r="B19" s="85"/>
      <c r="C19" s="86"/>
      <c r="D19" s="86"/>
      <c r="E19" s="86"/>
      <c r="F19" s="86"/>
      <c r="G19" s="86"/>
      <c r="H19" s="86"/>
      <c r="I19" s="86"/>
      <c r="J19" s="87"/>
    </row>
    <row r="20" spans="1:10" ht="13.5">
      <c r="A20" s="4"/>
      <c r="B20" s="89" t="s">
        <v>193</v>
      </c>
      <c r="C20" s="38">
        <v>2</v>
      </c>
      <c r="D20" s="89" t="s">
        <v>194</v>
      </c>
      <c r="E20" s="89"/>
      <c r="F20" s="86"/>
      <c r="G20" s="86"/>
      <c r="H20" s="86"/>
      <c r="I20" s="86"/>
      <c r="J20" s="87"/>
    </row>
    <row r="21" spans="1:10" ht="13.5">
      <c r="A21" s="4"/>
      <c r="B21" s="89" t="s">
        <v>193</v>
      </c>
      <c r="C21" s="38">
        <v>3</v>
      </c>
      <c r="D21" s="89" t="s">
        <v>195</v>
      </c>
      <c r="E21" s="89"/>
      <c r="F21" s="86"/>
      <c r="G21" s="86"/>
      <c r="H21" s="86"/>
      <c r="I21" s="86"/>
      <c r="J21" s="87"/>
    </row>
    <row r="22" spans="1:10" ht="13.5">
      <c r="A22" s="4"/>
      <c r="B22" s="89" t="s">
        <v>193</v>
      </c>
      <c r="C22" s="38">
        <v>101</v>
      </c>
      <c r="D22" s="89" t="s">
        <v>196</v>
      </c>
      <c r="E22" s="89"/>
      <c r="F22" s="86"/>
      <c r="G22" s="86"/>
      <c r="H22" s="86"/>
      <c r="I22" s="86"/>
      <c r="J22" s="87"/>
    </row>
    <row r="23" spans="1:10" ht="13.5">
      <c r="A23" s="4"/>
      <c r="B23" s="89" t="s">
        <v>193</v>
      </c>
      <c r="C23" s="38">
        <v>102</v>
      </c>
      <c r="D23" s="89" t="s">
        <v>11</v>
      </c>
      <c r="E23" s="89"/>
      <c r="F23" s="86"/>
      <c r="G23" s="86"/>
      <c r="H23" s="86"/>
      <c r="I23" s="86"/>
      <c r="J23" s="87"/>
    </row>
    <row r="24" spans="1:10" ht="13.5">
      <c r="A24" s="4"/>
      <c r="B24" s="89" t="s">
        <v>193</v>
      </c>
      <c r="C24" s="38">
        <v>108</v>
      </c>
      <c r="D24" s="89" t="s">
        <v>260</v>
      </c>
      <c r="E24" s="89"/>
      <c r="F24" s="86"/>
      <c r="G24" s="86"/>
      <c r="H24" s="86"/>
      <c r="I24" s="86"/>
      <c r="J24" s="87"/>
    </row>
    <row r="25" spans="1:10" ht="13.5">
      <c r="A25" s="4"/>
      <c r="B25" s="89" t="s">
        <v>193</v>
      </c>
      <c r="C25" s="38">
        <v>110</v>
      </c>
      <c r="D25" s="89" t="s">
        <v>197</v>
      </c>
      <c r="E25" s="89"/>
      <c r="F25" s="86"/>
      <c r="G25" s="86"/>
      <c r="H25" s="86"/>
      <c r="I25" s="86"/>
      <c r="J25" s="87"/>
    </row>
    <row r="26" spans="1:10" ht="13.5">
      <c r="A26" s="4"/>
      <c r="B26" s="89" t="s">
        <v>193</v>
      </c>
      <c r="C26" s="38">
        <v>116</v>
      </c>
      <c r="D26" s="89" t="s">
        <v>9</v>
      </c>
      <c r="E26" s="89"/>
      <c r="F26" s="86"/>
      <c r="G26" s="86"/>
      <c r="H26" s="86"/>
      <c r="I26" s="86"/>
      <c r="J26" s="87"/>
    </row>
    <row r="27" spans="1:10" ht="18" customHeight="1">
      <c r="A27" s="4"/>
      <c r="B27" s="89" t="s">
        <v>193</v>
      </c>
      <c r="C27" s="38">
        <v>117</v>
      </c>
      <c r="D27" s="118" t="s">
        <v>230</v>
      </c>
      <c r="E27" s="118"/>
      <c r="F27" s="118"/>
      <c r="G27" s="118"/>
      <c r="H27" s="118"/>
      <c r="I27" s="118"/>
      <c r="J27" s="118"/>
    </row>
    <row r="28" spans="1:10" ht="18" customHeight="1">
      <c r="A28" s="4"/>
      <c r="B28" s="89"/>
      <c r="C28" s="38"/>
      <c r="D28" s="38" t="s">
        <v>231</v>
      </c>
      <c r="E28" s="88"/>
      <c r="F28" s="88"/>
      <c r="G28" s="88"/>
      <c r="H28" s="88"/>
      <c r="I28" s="88"/>
      <c r="J28" s="88"/>
    </row>
    <row r="29" spans="1:10" ht="13.5">
      <c r="A29" s="4"/>
      <c r="B29" s="89" t="s">
        <v>193</v>
      </c>
      <c r="C29" s="38">
        <v>121</v>
      </c>
      <c r="D29" s="89" t="s">
        <v>198</v>
      </c>
      <c r="E29" s="89"/>
      <c r="F29" s="86"/>
      <c r="G29" s="86"/>
      <c r="H29" s="86"/>
      <c r="I29" s="86"/>
      <c r="J29" s="87"/>
    </row>
    <row r="30" spans="1:10" ht="13.5">
      <c r="A30" s="4"/>
      <c r="B30" s="89" t="s">
        <v>193</v>
      </c>
      <c r="C30" s="38">
        <v>124</v>
      </c>
      <c r="D30" s="89" t="s">
        <v>232</v>
      </c>
      <c r="E30" s="89"/>
      <c r="F30" s="89"/>
      <c r="G30" s="89"/>
      <c r="H30" s="89"/>
      <c r="I30" s="89"/>
      <c r="J30" s="89"/>
    </row>
    <row r="31" spans="1:10" ht="13.5">
      <c r="A31" s="4"/>
      <c r="B31" s="89"/>
      <c r="C31" s="38"/>
      <c r="D31" s="89" t="s">
        <v>233</v>
      </c>
      <c r="E31" s="89"/>
      <c r="F31" s="89"/>
      <c r="G31" s="89"/>
      <c r="H31" s="89"/>
      <c r="I31" s="89"/>
      <c r="J31" s="89"/>
    </row>
    <row r="32" spans="1:10" ht="13.5">
      <c r="A32" s="4"/>
      <c r="B32" s="89" t="s">
        <v>193</v>
      </c>
      <c r="C32" s="38">
        <v>127</v>
      </c>
      <c r="D32" s="89" t="s">
        <v>199</v>
      </c>
      <c r="E32" s="89"/>
      <c r="F32" s="86"/>
      <c r="G32" s="86"/>
      <c r="H32" s="86"/>
      <c r="I32" s="86"/>
      <c r="J32" s="87"/>
    </row>
    <row r="33" spans="1:10" ht="13.5">
      <c r="A33" s="4"/>
      <c r="B33" s="89" t="s">
        <v>193</v>
      </c>
      <c r="C33" s="38">
        <v>128</v>
      </c>
      <c r="D33" s="89" t="s">
        <v>200</v>
      </c>
      <c r="E33" s="89"/>
      <c r="F33" s="86"/>
      <c r="G33" s="86"/>
      <c r="H33" s="86"/>
      <c r="I33" s="86"/>
      <c r="J33" s="87"/>
    </row>
    <row r="34" spans="1:10" ht="13.5">
      <c r="A34" s="4"/>
      <c r="B34" s="89" t="s">
        <v>193</v>
      </c>
      <c r="C34" s="38">
        <v>132</v>
      </c>
      <c r="D34" s="89" t="s">
        <v>201</v>
      </c>
      <c r="E34" s="89"/>
      <c r="F34" s="86"/>
      <c r="G34" s="86"/>
      <c r="H34" s="86"/>
      <c r="I34" s="86"/>
      <c r="J34" s="87"/>
    </row>
    <row r="35" spans="1:10" ht="13.5">
      <c r="A35" s="4"/>
      <c r="B35" s="89" t="s">
        <v>193</v>
      </c>
      <c r="C35" s="38">
        <v>133</v>
      </c>
      <c r="D35" s="89" t="s">
        <v>202</v>
      </c>
      <c r="E35" s="89"/>
      <c r="F35" s="86"/>
      <c r="G35" s="86"/>
      <c r="H35" s="86"/>
      <c r="I35" s="86"/>
      <c r="J35" s="87"/>
    </row>
    <row r="36" spans="1:10" ht="13.5">
      <c r="A36" s="4"/>
      <c r="B36" s="89" t="s">
        <v>193</v>
      </c>
      <c r="C36" s="38">
        <v>136</v>
      </c>
      <c r="D36" s="89" t="s">
        <v>203</v>
      </c>
      <c r="E36" s="89"/>
      <c r="F36" s="86"/>
      <c r="G36" s="86"/>
      <c r="H36" s="86"/>
      <c r="I36" s="86"/>
      <c r="J36" s="87"/>
    </row>
    <row r="37" spans="1:10" ht="13.5">
      <c r="A37" s="4"/>
      <c r="B37" s="85"/>
      <c r="C37" s="86"/>
      <c r="D37" s="86"/>
      <c r="E37" s="86"/>
      <c r="F37" s="86"/>
      <c r="G37" s="86"/>
      <c r="H37" s="86"/>
      <c r="I37" s="86"/>
      <c r="J37" s="87"/>
    </row>
    <row r="38" spans="1:10" ht="31.5" customHeight="1">
      <c r="A38" s="4"/>
      <c r="B38" s="117" t="s">
        <v>204</v>
      </c>
      <c r="C38" s="117"/>
      <c r="D38" s="117"/>
      <c r="E38" s="117"/>
      <c r="F38" s="117"/>
      <c r="G38" s="117"/>
      <c r="H38" s="101"/>
      <c r="I38" s="101"/>
      <c r="J38" s="88"/>
    </row>
    <row r="39" spans="1:10" ht="13.5">
      <c r="A39" s="4"/>
      <c r="B39" s="85"/>
      <c r="C39" s="86"/>
      <c r="D39" s="86"/>
      <c r="E39" s="86"/>
      <c r="F39" s="86"/>
      <c r="G39" s="86"/>
      <c r="H39" s="86"/>
      <c r="I39" s="86"/>
      <c r="J39" s="102"/>
    </row>
    <row r="40" spans="1:10" ht="13.5">
      <c r="A40" s="4"/>
      <c r="B40" s="90" t="s">
        <v>205</v>
      </c>
      <c r="C40" s="86"/>
      <c r="D40" s="86"/>
      <c r="E40" s="86"/>
      <c r="F40" s="86"/>
      <c r="G40" s="86"/>
      <c r="H40" s="86"/>
      <c r="I40" s="86"/>
      <c r="J40" s="102"/>
    </row>
    <row r="41" spans="1:10" ht="13.5">
      <c r="A41" s="4"/>
      <c r="B41" s="90"/>
      <c r="C41" s="86"/>
      <c r="D41" s="86"/>
      <c r="E41" s="86"/>
      <c r="F41" s="86"/>
      <c r="G41" s="86"/>
      <c r="H41" s="86"/>
      <c r="I41" s="86"/>
      <c r="J41" s="102"/>
    </row>
    <row r="42" spans="1:10" ht="13.5">
      <c r="A42" s="4"/>
      <c r="B42" s="98" t="s">
        <v>221</v>
      </c>
      <c r="C42" s="86"/>
      <c r="D42" s="86"/>
      <c r="E42" s="86"/>
      <c r="F42" s="86"/>
      <c r="G42" s="86"/>
      <c r="H42" s="86"/>
      <c r="I42" s="86"/>
      <c r="J42" s="102"/>
    </row>
    <row r="43" spans="1:10" ht="13.5">
      <c r="A43" s="4"/>
      <c r="B43" s="98" t="s">
        <v>222</v>
      </c>
      <c r="C43" s="86"/>
      <c r="D43" s="86"/>
      <c r="E43" s="86"/>
      <c r="F43" s="86"/>
      <c r="G43" s="86"/>
      <c r="H43" s="86"/>
      <c r="I43" s="86"/>
      <c r="J43" s="102"/>
    </row>
    <row r="44" spans="1:10" ht="13.5">
      <c r="A44" s="4"/>
      <c r="B44" s="98" t="s">
        <v>223</v>
      </c>
      <c r="C44" s="86"/>
      <c r="D44" s="86"/>
      <c r="E44" s="86"/>
      <c r="F44" s="86"/>
      <c r="G44" s="86"/>
      <c r="H44" s="86"/>
      <c r="I44" s="86"/>
      <c r="J44" s="102"/>
    </row>
    <row r="45" spans="1:10" ht="13.5">
      <c r="A45" s="4"/>
      <c r="B45" s="98" t="s">
        <v>224</v>
      </c>
      <c r="C45" s="86"/>
      <c r="D45" s="86"/>
      <c r="E45" s="86"/>
      <c r="F45" s="86"/>
      <c r="G45" s="86"/>
      <c r="H45" s="86"/>
      <c r="I45" s="86"/>
      <c r="J45" s="102"/>
    </row>
    <row r="46" spans="1:10" ht="13.5">
      <c r="A46" s="4"/>
      <c r="B46" s="98" t="s">
        <v>225</v>
      </c>
      <c r="C46" s="86"/>
      <c r="D46" s="86"/>
      <c r="E46" s="86"/>
      <c r="F46" s="86"/>
      <c r="G46" s="86"/>
      <c r="H46" s="86"/>
      <c r="I46" s="86"/>
      <c r="J46" s="102"/>
    </row>
    <row r="47" spans="1:10" ht="13.5">
      <c r="A47" s="4"/>
      <c r="B47" s="98" t="s">
        <v>226</v>
      </c>
      <c r="C47" s="86"/>
      <c r="D47" s="86"/>
      <c r="E47" s="86"/>
      <c r="F47" s="86"/>
      <c r="G47" s="86"/>
      <c r="H47" s="86"/>
      <c r="I47" s="86"/>
      <c r="J47" s="102"/>
    </row>
    <row r="48" spans="1:10" ht="13.5">
      <c r="A48" s="4"/>
      <c r="B48" s="98" t="s">
        <v>227</v>
      </c>
      <c r="C48" s="86"/>
      <c r="D48" s="86"/>
      <c r="E48" s="86"/>
      <c r="F48" s="86"/>
      <c r="G48" s="86"/>
      <c r="H48" s="86"/>
      <c r="I48" s="86"/>
      <c r="J48" s="102"/>
    </row>
    <row r="49" spans="1:10" ht="13.5">
      <c r="A49" s="4"/>
      <c r="B49" s="98"/>
      <c r="C49" s="86"/>
      <c r="D49" s="86"/>
      <c r="E49" s="86"/>
      <c r="F49" s="86"/>
      <c r="G49" s="86"/>
      <c r="H49" s="86"/>
      <c r="I49" s="86"/>
      <c r="J49" s="102"/>
    </row>
    <row r="50" spans="1:10" ht="13.5">
      <c r="A50" s="4"/>
      <c r="B50" s="98" t="s">
        <v>229</v>
      </c>
      <c r="C50" s="86"/>
      <c r="D50" s="86"/>
      <c r="E50" s="86"/>
      <c r="F50" s="86"/>
      <c r="G50" s="86"/>
      <c r="H50" s="86"/>
      <c r="I50" s="86"/>
      <c r="J50" s="102"/>
    </row>
    <row r="51" spans="1:10" ht="13.5">
      <c r="A51" s="4"/>
      <c r="B51" s="98" t="s">
        <v>228</v>
      </c>
      <c r="C51" s="86"/>
      <c r="D51" s="86"/>
      <c r="E51" s="86"/>
      <c r="F51" s="86"/>
      <c r="G51" s="86"/>
      <c r="H51" s="86"/>
      <c r="I51" s="86"/>
      <c r="J51" s="102"/>
    </row>
    <row r="52" spans="1:10" ht="15" customHeight="1">
      <c r="A52" s="4"/>
      <c r="B52" s="85"/>
      <c r="C52" s="86"/>
      <c r="D52" s="86"/>
      <c r="E52" s="87"/>
      <c r="F52" s="87"/>
      <c r="G52" s="87"/>
      <c r="H52" s="87"/>
      <c r="I52" s="87"/>
      <c r="J52" s="87"/>
    </row>
    <row r="53" spans="1:10" ht="15" customHeight="1">
      <c r="A53" s="4"/>
      <c r="B53" s="85"/>
      <c r="C53" s="86"/>
      <c r="D53" s="86"/>
      <c r="E53" s="91" t="s">
        <v>206</v>
      </c>
      <c r="F53" s="91" t="s">
        <v>207</v>
      </c>
      <c r="G53" s="91"/>
      <c r="J53" s="87"/>
    </row>
    <row r="54" spans="1:10" ht="15" customHeight="1">
      <c r="A54" s="4"/>
      <c r="B54" s="85"/>
      <c r="C54" s="86"/>
      <c r="D54" s="86"/>
      <c r="E54" s="91" t="s">
        <v>208</v>
      </c>
      <c r="F54" s="91" t="s">
        <v>209</v>
      </c>
      <c r="G54" s="91" t="s">
        <v>210</v>
      </c>
      <c r="J54" s="91"/>
    </row>
    <row r="55" spans="1:10" ht="15" customHeight="1">
      <c r="A55" s="4"/>
      <c r="B55" s="85"/>
      <c r="C55" s="86"/>
      <c r="D55" s="86"/>
      <c r="E55" s="91" t="s">
        <v>211</v>
      </c>
      <c r="F55" s="91" t="s">
        <v>211</v>
      </c>
      <c r="G55" s="91" t="s">
        <v>211</v>
      </c>
      <c r="J55" s="91"/>
    </row>
    <row r="56" spans="1:10" ht="15" customHeight="1">
      <c r="A56" s="4"/>
      <c r="B56" s="92"/>
      <c r="C56" s="86"/>
      <c r="D56" s="86"/>
      <c r="E56" s="91" t="s">
        <v>212</v>
      </c>
      <c r="F56" s="86"/>
      <c r="G56" s="91" t="s">
        <v>212</v>
      </c>
      <c r="J56" s="93"/>
    </row>
    <row r="57" spans="1:10" ht="15" customHeight="1">
      <c r="A57" s="4"/>
      <c r="B57" s="92"/>
      <c r="C57" s="86"/>
      <c r="D57" s="86"/>
      <c r="E57" s="86"/>
      <c r="F57" s="86"/>
      <c r="G57" s="86"/>
      <c r="J57" s="87"/>
    </row>
    <row r="58" spans="1:10" ht="15" customHeight="1">
      <c r="A58" s="4"/>
      <c r="B58" s="73" t="s">
        <v>213</v>
      </c>
      <c r="C58" s="94"/>
      <c r="D58" s="94"/>
      <c r="E58" s="95">
        <v>14020</v>
      </c>
      <c r="F58" s="95">
        <v>-769</v>
      </c>
      <c r="G58" s="95">
        <f>E58+F58</f>
        <v>13251</v>
      </c>
      <c r="J58" s="96"/>
    </row>
    <row r="59" spans="1:10" ht="15" customHeight="1" thickBot="1">
      <c r="A59" s="4"/>
      <c r="B59" s="73" t="s">
        <v>191</v>
      </c>
      <c r="C59" s="94"/>
      <c r="D59" s="94"/>
      <c r="E59" s="97">
        <v>0</v>
      </c>
      <c r="F59" s="97">
        <v>769</v>
      </c>
      <c r="G59" s="97">
        <f>E59+F59</f>
        <v>769</v>
      </c>
      <c r="J59" s="96"/>
    </row>
    <row r="60" spans="1:10" ht="15" customHeight="1">
      <c r="A60" s="4"/>
      <c r="B60" s="98"/>
      <c r="C60" s="94"/>
      <c r="D60" s="94"/>
      <c r="E60" s="94"/>
      <c r="F60" s="99"/>
      <c r="G60" s="99"/>
      <c r="H60" s="99"/>
      <c r="I60" s="99"/>
      <c r="J60" s="100"/>
    </row>
    <row r="61" spans="1:2" ht="13.5">
      <c r="A61" s="4">
        <v>2</v>
      </c>
      <c r="B61" s="4" t="s">
        <v>72</v>
      </c>
    </row>
    <row r="62" ht="13.5">
      <c r="A62" s="4"/>
    </row>
    <row r="63" spans="1:2" ht="13.5">
      <c r="A63" s="4"/>
      <c r="B63" s="5" t="s">
        <v>132</v>
      </c>
    </row>
    <row r="64" spans="1:2" ht="13.5">
      <c r="A64" s="4"/>
      <c r="B64" s="5" t="s">
        <v>133</v>
      </c>
    </row>
    <row r="65" ht="13.5">
      <c r="A65" s="4"/>
    </row>
    <row r="66" spans="1:2" ht="13.5">
      <c r="A66" s="4">
        <v>3</v>
      </c>
      <c r="B66" s="4" t="s">
        <v>63</v>
      </c>
    </row>
    <row r="67" ht="13.5">
      <c r="A67" s="4"/>
    </row>
    <row r="68" spans="1:2" ht="13.5">
      <c r="A68" s="4"/>
      <c r="B68" s="5" t="s">
        <v>97</v>
      </c>
    </row>
    <row r="69" ht="13.5">
      <c r="A69" s="4"/>
    </row>
    <row r="70" spans="1:2" ht="13.5">
      <c r="A70" s="4">
        <v>4</v>
      </c>
      <c r="B70" s="4" t="s">
        <v>98</v>
      </c>
    </row>
    <row r="71" ht="13.5">
      <c r="A71" s="4"/>
    </row>
    <row r="72" spans="1:2" ht="13.5">
      <c r="A72" s="4"/>
      <c r="B72" s="5" t="s">
        <v>99</v>
      </c>
    </row>
    <row r="73" spans="1:2" ht="13.5">
      <c r="A73" s="4"/>
      <c r="B73" s="5" t="s">
        <v>108</v>
      </c>
    </row>
    <row r="74" ht="13.5">
      <c r="A74" s="4"/>
    </row>
    <row r="75" spans="1:2" ht="13.5">
      <c r="A75" s="4">
        <v>5</v>
      </c>
      <c r="B75" s="4" t="s">
        <v>100</v>
      </c>
    </row>
    <row r="76" ht="13.5">
      <c r="A76" s="4"/>
    </row>
    <row r="77" spans="1:2" ht="13.5">
      <c r="A77" s="4"/>
      <c r="B77" s="5" t="s">
        <v>103</v>
      </c>
    </row>
    <row r="78" spans="1:2" ht="13.5">
      <c r="A78" s="4"/>
      <c r="B78" s="5" t="s">
        <v>101</v>
      </c>
    </row>
    <row r="79" ht="13.5">
      <c r="A79" s="4"/>
    </row>
    <row r="80" spans="1:2" ht="13.5">
      <c r="A80" s="4">
        <v>6</v>
      </c>
      <c r="B80" s="4" t="s">
        <v>102</v>
      </c>
    </row>
    <row r="81" spans="1:2" ht="13.5">
      <c r="A81" s="4"/>
      <c r="B81" s="4"/>
    </row>
    <row r="82" spans="1:2" ht="13.5">
      <c r="A82" s="4"/>
      <c r="B82" s="5" t="s">
        <v>105</v>
      </c>
    </row>
    <row r="83" spans="1:2" ht="13.5">
      <c r="A83" s="4"/>
      <c r="B83" s="5" t="s">
        <v>107</v>
      </c>
    </row>
    <row r="84" ht="13.5">
      <c r="A84" s="4"/>
    </row>
    <row r="85" spans="1:2" ht="13.5">
      <c r="A85" s="4">
        <v>7</v>
      </c>
      <c r="B85" s="39" t="s">
        <v>22</v>
      </c>
    </row>
    <row r="86" spans="1:2" ht="13.5">
      <c r="A86" s="4"/>
      <c r="B86" s="39"/>
    </row>
    <row r="87" spans="1:2" ht="13.5">
      <c r="A87" s="4"/>
      <c r="B87" s="38" t="s">
        <v>160</v>
      </c>
    </row>
    <row r="88" spans="1:2" ht="13.5">
      <c r="A88" s="4"/>
      <c r="B88" s="38"/>
    </row>
    <row r="89" spans="1:7" ht="13.5">
      <c r="A89" s="4">
        <v>8</v>
      </c>
      <c r="B89" s="4" t="s">
        <v>21</v>
      </c>
      <c r="C89" s="4"/>
      <c r="D89" s="4"/>
      <c r="E89" s="4"/>
      <c r="F89" s="4"/>
      <c r="G89" s="4"/>
    </row>
    <row r="90" spans="1:7" ht="13.5">
      <c r="A90" s="4"/>
      <c r="B90" s="4"/>
      <c r="C90" s="4"/>
      <c r="D90" s="4"/>
      <c r="E90" s="4"/>
      <c r="F90" s="4"/>
      <c r="G90" s="4"/>
    </row>
    <row r="91" spans="1:2" ht="13.5">
      <c r="A91" s="4"/>
      <c r="B91" s="5" t="s">
        <v>261</v>
      </c>
    </row>
    <row r="92" ht="13.5">
      <c r="A92" s="4"/>
    </row>
    <row r="93" spans="1:2" ht="13.5">
      <c r="A93" s="4">
        <v>9</v>
      </c>
      <c r="B93" s="4" t="s">
        <v>60</v>
      </c>
    </row>
    <row r="94" ht="13.5">
      <c r="A94" s="4"/>
    </row>
    <row r="95" spans="1:2" ht="13.5">
      <c r="A95" s="4"/>
      <c r="B95" s="5" t="s">
        <v>68</v>
      </c>
    </row>
    <row r="96" spans="1:2" ht="13.5">
      <c r="A96" s="4"/>
      <c r="B96" s="5" t="s">
        <v>61</v>
      </c>
    </row>
    <row r="97" ht="13.5">
      <c r="A97" s="4"/>
    </row>
    <row r="98" spans="1:2" ht="13.5">
      <c r="A98" s="4">
        <v>10</v>
      </c>
      <c r="B98" s="78" t="s">
        <v>64</v>
      </c>
    </row>
    <row r="99" ht="13.5">
      <c r="A99" s="4"/>
    </row>
    <row r="100" spans="1:3" ht="13.5">
      <c r="A100" s="4"/>
      <c r="B100" s="38" t="s">
        <v>236</v>
      </c>
      <c r="C100"/>
    </row>
    <row r="101" spans="1:3" ht="13.5">
      <c r="A101" s="4"/>
      <c r="B101" s="38"/>
      <c r="C101"/>
    </row>
    <row r="102" spans="1:3" ht="13.5">
      <c r="A102" s="4"/>
      <c r="B102" s="38" t="s">
        <v>171</v>
      </c>
      <c r="C102" s="38"/>
    </row>
    <row r="103" spans="1:3" ht="13.5">
      <c r="A103" s="4"/>
      <c r="B103" s="83"/>
      <c r="C103"/>
    </row>
    <row r="104" spans="1:2" ht="13.5">
      <c r="A104" s="4"/>
      <c r="B104" s="38" t="s">
        <v>262</v>
      </c>
    </row>
    <row r="105" spans="1:3" ht="13.5">
      <c r="A105" s="4"/>
      <c r="B105" s="38" t="s">
        <v>172</v>
      </c>
      <c r="C105"/>
    </row>
    <row r="106" spans="1:3" ht="13.5">
      <c r="A106" s="4"/>
      <c r="B106" s="38" t="s">
        <v>173</v>
      </c>
      <c r="C106"/>
    </row>
    <row r="107" spans="1:3" ht="13.5">
      <c r="A107" s="4"/>
      <c r="B107" s="38"/>
      <c r="C107"/>
    </row>
    <row r="108" spans="1:3" ht="13.5">
      <c r="A108" s="4"/>
      <c r="B108" s="84" t="s">
        <v>174</v>
      </c>
      <c r="C108" s="83"/>
    </row>
    <row r="109" spans="1:3" ht="13.5">
      <c r="A109" s="4"/>
      <c r="B109" s="83"/>
      <c r="C109"/>
    </row>
    <row r="110" spans="1:3" ht="13.5">
      <c r="A110" s="4"/>
      <c r="B110" s="38" t="s">
        <v>175</v>
      </c>
      <c r="C110" s="38"/>
    </row>
    <row r="111" spans="1:3" ht="13.5">
      <c r="A111" s="4"/>
      <c r="B111" s="38" t="s">
        <v>176</v>
      </c>
      <c r="C111" s="38"/>
    </row>
    <row r="112" spans="1:3" ht="13.5">
      <c r="A112" s="4"/>
      <c r="B112" s="38" t="s">
        <v>177</v>
      </c>
      <c r="C112" s="38"/>
    </row>
    <row r="113" spans="1:3" ht="13.5">
      <c r="A113" s="4"/>
      <c r="B113" s="83"/>
      <c r="C113"/>
    </row>
    <row r="114" spans="1:3" ht="13.5">
      <c r="A114" s="4"/>
      <c r="B114" s="38" t="s">
        <v>178</v>
      </c>
      <c r="C114" s="83"/>
    </row>
    <row r="115" ht="13.5">
      <c r="A115" s="4"/>
    </row>
    <row r="116" spans="1:2" ht="13.5">
      <c r="A116" s="4">
        <v>11</v>
      </c>
      <c r="B116" s="4" t="s">
        <v>65</v>
      </c>
    </row>
    <row r="117" ht="13.5">
      <c r="A117" s="4"/>
    </row>
    <row r="118" spans="1:2" ht="13.5">
      <c r="A118" s="4"/>
      <c r="B118" s="5" t="s">
        <v>106</v>
      </c>
    </row>
    <row r="119" ht="13.5">
      <c r="A119" s="4"/>
    </row>
    <row r="120" spans="1:2" ht="13.5">
      <c r="A120" s="4">
        <v>12</v>
      </c>
      <c r="B120" s="4" t="s">
        <v>62</v>
      </c>
    </row>
    <row r="121" ht="13.5">
      <c r="A121" s="4"/>
    </row>
    <row r="122" spans="1:2" ht="13.5">
      <c r="A122" s="4"/>
      <c r="B122" s="5" t="s">
        <v>131</v>
      </c>
    </row>
    <row r="123" ht="13.5">
      <c r="A123" s="4"/>
    </row>
    <row r="124" spans="1:3" ht="13.5">
      <c r="A124" s="78">
        <v>13</v>
      </c>
      <c r="B124" s="78" t="s">
        <v>43</v>
      </c>
      <c r="C124" s="78"/>
    </row>
    <row r="125" spans="1:3" ht="13.5">
      <c r="A125" s="82"/>
      <c r="B125" s="82"/>
      <c r="C125" s="73"/>
    </row>
    <row r="126" spans="1:3" ht="13.5">
      <c r="A126" s="73"/>
      <c r="B126" s="73" t="s">
        <v>249</v>
      </c>
      <c r="C126" s="73"/>
    </row>
    <row r="127" spans="1:3" ht="13.5">
      <c r="A127" s="73"/>
      <c r="B127" s="73" t="s">
        <v>189</v>
      </c>
      <c r="C127" s="73"/>
    </row>
    <row r="128" spans="1:3" ht="13.5">
      <c r="A128" s="73"/>
      <c r="B128" s="73" t="s">
        <v>190</v>
      </c>
      <c r="C128" s="73"/>
    </row>
    <row r="129" spans="1:3" ht="13.5">
      <c r="A129" s="73"/>
      <c r="B129" s="73"/>
      <c r="C129" s="73"/>
    </row>
    <row r="130" spans="1:3" ht="13.5">
      <c r="A130" s="73"/>
      <c r="B130" s="73" t="s">
        <v>244</v>
      </c>
      <c r="C130" s="73"/>
    </row>
    <row r="131" spans="1:3" ht="13.5">
      <c r="A131" s="73"/>
      <c r="B131" s="73" t="s">
        <v>245</v>
      </c>
      <c r="C131" s="73"/>
    </row>
    <row r="132" spans="1:3" ht="13.5">
      <c r="A132" s="73"/>
      <c r="B132" s="73"/>
      <c r="C132" s="73"/>
    </row>
    <row r="133" spans="1:3" ht="13.5">
      <c r="A133" s="78">
        <v>14</v>
      </c>
      <c r="B133" s="78" t="s">
        <v>44</v>
      </c>
      <c r="C133" s="73"/>
    </row>
    <row r="134" spans="1:3" ht="13.5">
      <c r="A134" s="78"/>
      <c r="B134" s="78"/>
      <c r="C134" s="73"/>
    </row>
    <row r="135" spans="1:3" ht="13.5">
      <c r="A135" s="78"/>
      <c r="B135" s="73" t="s">
        <v>188</v>
      </c>
      <c r="C135" s="73"/>
    </row>
    <row r="136" spans="1:3" ht="13.5">
      <c r="A136" s="78"/>
      <c r="B136" s="73" t="s">
        <v>250</v>
      </c>
      <c r="C136" s="73"/>
    </row>
    <row r="137" spans="1:3" ht="13.5">
      <c r="A137" s="78"/>
      <c r="B137" s="73" t="s">
        <v>251</v>
      </c>
      <c r="C137" s="73"/>
    </row>
    <row r="138" spans="1:3" ht="13.5">
      <c r="A138" s="78"/>
      <c r="B138" s="73" t="s">
        <v>252</v>
      </c>
      <c r="C138" s="73"/>
    </row>
    <row r="139" spans="1:3" ht="13.5">
      <c r="A139" s="78"/>
      <c r="B139" s="73" t="s">
        <v>246</v>
      </c>
      <c r="C139" s="73"/>
    </row>
    <row r="140" ht="13.5">
      <c r="A140" s="78"/>
    </row>
    <row r="141" spans="1:2" ht="13.5">
      <c r="A141" s="78">
        <v>15</v>
      </c>
      <c r="B141" s="4" t="s">
        <v>73</v>
      </c>
    </row>
    <row r="143" ht="13.5">
      <c r="B143" s="5" t="s">
        <v>263</v>
      </c>
    </row>
    <row r="144" ht="13.5">
      <c r="B144" s="5" t="s">
        <v>264</v>
      </c>
    </row>
    <row r="145" ht="13.5">
      <c r="B145" s="5" t="s">
        <v>247</v>
      </c>
    </row>
    <row r="147" spans="1:2" ht="13.5">
      <c r="A147" s="4">
        <v>16</v>
      </c>
      <c r="B147" s="4" t="s">
        <v>45</v>
      </c>
    </row>
    <row r="148" spans="1:2" ht="13.5">
      <c r="A148" s="4"/>
      <c r="B148" s="4"/>
    </row>
    <row r="149" spans="1:2" ht="13.5">
      <c r="A149" s="4"/>
      <c r="B149" s="5" t="s">
        <v>137</v>
      </c>
    </row>
    <row r="150" ht="13.5">
      <c r="A150" s="4"/>
    </row>
    <row r="151" spans="1:7" ht="13.5">
      <c r="A151" s="78">
        <v>17</v>
      </c>
      <c r="B151" s="78" t="s">
        <v>7</v>
      </c>
      <c r="C151" s="73"/>
      <c r="D151" s="73"/>
      <c r="E151" s="73"/>
      <c r="F151" s="73"/>
      <c r="G151" s="73"/>
    </row>
    <row r="152" spans="1:7" ht="13.5">
      <c r="A152" s="78"/>
      <c r="B152" s="78"/>
      <c r="C152" s="73"/>
      <c r="D152" s="73"/>
      <c r="E152" s="73"/>
      <c r="F152" s="73"/>
      <c r="G152" s="73"/>
    </row>
    <row r="153" spans="1:7" ht="13.5">
      <c r="A153" s="73"/>
      <c r="B153" s="73" t="s">
        <v>113</v>
      </c>
      <c r="C153" s="73"/>
      <c r="D153" s="73"/>
      <c r="E153" s="73"/>
      <c r="F153" s="73"/>
      <c r="G153" s="73"/>
    </row>
    <row r="154" spans="1:7" ht="13.5">
      <c r="A154" s="73"/>
      <c r="B154" s="73"/>
      <c r="C154" s="73"/>
      <c r="D154" s="73"/>
      <c r="E154" s="73"/>
      <c r="F154" s="73"/>
      <c r="G154" s="73"/>
    </row>
    <row r="155" spans="1:7" ht="13.5">
      <c r="A155" s="73"/>
      <c r="B155" s="73"/>
      <c r="C155" s="73"/>
      <c r="D155" s="105"/>
      <c r="E155" s="106" t="s">
        <v>24</v>
      </c>
      <c r="F155" s="106"/>
      <c r="G155" s="106" t="s">
        <v>119</v>
      </c>
    </row>
    <row r="156" spans="1:7" ht="13.5">
      <c r="A156" s="73"/>
      <c r="B156" s="73"/>
      <c r="C156" s="73"/>
      <c r="D156" s="105"/>
      <c r="E156" s="107" t="s">
        <v>161</v>
      </c>
      <c r="F156" s="106"/>
      <c r="G156" s="107" t="s">
        <v>161</v>
      </c>
    </row>
    <row r="157" spans="1:7" ht="13.5">
      <c r="A157" s="73"/>
      <c r="B157" s="73"/>
      <c r="C157" s="73"/>
      <c r="D157" s="105"/>
      <c r="E157" s="106" t="s">
        <v>3</v>
      </c>
      <c r="F157" s="106"/>
      <c r="G157" s="106" t="s">
        <v>3</v>
      </c>
    </row>
    <row r="158" spans="1:7" ht="13.5">
      <c r="A158" s="73"/>
      <c r="B158" s="73"/>
      <c r="C158" s="73"/>
      <c r="D158" s="105"/>
      <c r="E158" s="106"/>
      <c r="F158" s="106"/>
      <c r="G158" s="106"/>
    </row>
    <row r="159" spans="1:7" ht="13.5">
      <c r="A159" s="73"/>
      <c r="B159" s="73" t="s">
        <v>25</v>
      </c>
      <c r="C159" s="73"/>
      <c r="D159" s="105"/>
      <c r="E159" s="108">
        <v>65</v>
      </c>
      <c r="F159" s="108"/>
      <c r="G159" s="108">
        <v>65</v>
      </c>
    </row>
    <row r="160" spans="1:7" ht="13.5">
      <c r="A160" s="73"/>
      <c r="B160" s="73" t="s">
        <v>114</v>
      </c>
      <c r="C160" s="73"/>
      <c r="D160" s="73"/>
      <c r="E160" s="109">
        <v>0</v>
      </c>
      <c r="F160" s="109"/>
      <c r="G160" s="109">
        <v>0</v>
      </c>
    </row>
    <row r="161" spans="1:7" ht="14.25" thickBot="1">
      <c r="A161" s="73"/>
      <c r="B161" s="73" t="s">
        <v>40</v>
      </c>
      <c r="C161" s="73"/>
      <c r="D161" s="110"/>
      <c r="E161" s="111">
        <f>SUM(E159:E160)</f>
        <v>65</v>
      </c>
      <c r="F161" s="109"/>
      <c r="G161" s="111">
        <f>SUM(G159:G160)</f>
        <v>65</v>
      </c>
    </row>
    <row r="162" spans="1:7" s="4" customFormat="1" ht="14.25" thickTop="1">
      <c r="A162" s="78" t="s">
        <v>40</v>
      </c>
      <c r="B162" s="73"/>
      <c r="C162" s="73"/>
      <c r="D162" s="110"/>
      <c r="E162" s="112"/>
      <c r="F162" s="112"/>
      <c r="G162" s="109"/>
    </row>
    <row r="163" spans="1:7" ht="13.5">
      <c r="A163" s="73"/>
      <c r="B163" s="73" t="s">
        <v>259</v>
      </c>
      <c r="C163" s="73"/>
      <c r="D163" s="73"/>
      <c r="E163" s="73"/>
      <c r="F163" s="73"/>
      <c r="G163" s="73"/>
    </row>
    <row r="164" spans="1:7" ht="13.5">
      <c r="A164" s="73"/>
      <c r="B164" s="73"/>
      <c r="C164" s="73"/>
      <c r="D164" s="73"/>
      <c r="E164" s="73"/>
      <c r="F164" s="73"/>
      <c r="G164" s="73"/>
    </row>
    <row r="166" spans="1:8" ht="13.5">
      <c r="A166" s="4">
        <v>18</v>
      </c>
      <c r="B166" s="4" t="s">
        <v>66</v>
      </c>
      <c r="C166" s="4"/>
      <c r="D166" s="4"/>
      <c r="E166" s="4"/>
      <c r="F166" s="4"/>
      <c r="G166" s="4"/>
      <c r="H166" s="4"/>
    </row>
    <row r="168" ht="13.5">
      <c r="B168" s="5" t="s">
        <v>162</v>
      </c>
    </row>
    <row r="170" spans="1:7" ht="13.5">
      <c r="A170" s="4">
        <v>19</v>
      </c>
      <c r="B170" s="4" t="s">
        <v>67</v>
      </c>
      <c r="C170" s="4"/>
      <c r="D170" s="4"/>
      <c r="E170" s="4"/>
      <c r="F170" s="4"/>
      <c r="G170" s="4"/>
    </row>
    <row r="172" ht="13.5">
      <c r="B172" s="5" t="s">
        <v>163</v>
      </c>
    </row>
    <row r="174" spans="1:7" ht="13.5">
      <c r="A174" s="59">
        <v>20</v>
      </c>
      <c r="B174" s="115" t="s">
        <v>39</v>
      </c>
      <c r="C174" s="116"/>
      <c r="D174" s="116"/>
      <c r="E174" s="116"/>
      <c r="F174" s="116"/>
      <c r="G174" s="116"/>
    </row>
    <row r="175" spans="1:7" ht="13.5">
      <c r="A175" s="60"/>
      <c r="B175" s="60"/>
      <c r="C175" s="61"/>
      <c r="D175" s="61"/>
      <c r="E175" s="61"/>
      <c r="F175" s="61"/>
      <c r="G175" s="61"/>
    </row>
    <row r="176" spans="1:7" ht="13.5">
      <c r="A176" s="60"/>
      <c r="B176" s="114" t="s">
        <v>253</v>
      </c>
      <c r="C176" s="114"/>
      <c r="D176" s="114"/>
      <c r="E176" s="114"/>
      <c r="F176" s="114"/>
      <c r="G176" s="114"/>
    </row>
    <row r="177" spans="1:7" ht="13.5">
      <c r="A177" s="60"/>
      <c r="B177" s="114" t="s">
        <v>254</v>
      </c>
      <c r="C177" s="114"/>
      <c r="D177" s="114"/>
      <c r="E177" s="114"/>
      <c r="F177" s="114"/>
      <c r="G177" s="114"/>
    </row>
    <row r="178" spans="1:7" ht="13.5">
      <c r="A178" s="60"/>
      <c r="B178" s="114" t="s">
        <v>255</v>
      </c>
      <c r="C178" s="114"/>
      <c r="D178" s="114"/>
      <c r="E178" s="114"/>
      <c r="F178" s="114"/>
      <c r="G178" s="114"/>
    </row>
    <row r="179" spans="1:7" ht="13.5">
      <c r="A179" s="60"/>
      <c r="B179" s="114" t="s">
        <v>256</v>
      </c>
      <c r="C179" s="114"/>
      <c r="D179" s="114"/>
      <c r="E179" s="114"/>
      <c r="F179" s="114"/>
      <c r="G179" s="114"/>
    </row>
    <row r="180" spans="1:7" ht="13.5">
      <c r="A180" s="60"/>
      <c r="B180" s="114" t="s">
        <v>257</v>
      </c>
      <c r="C180" s="114"/>
      <c r="D180" s="114"/>
      <c r="E180" s="114"/>
      <c r="F180" s="114"/>
      <c r="G180" s="114"/>
    </row>
    <row r="181" spans="1:7" ht="13.5">
      <c r="A181" s="60"/>
      <c r="B181" s="114" t="s">
        <v>258</v>
      </c>
      <c r="C181" s="114"/>
      <c r="D181" s="114"/>
      <c r="E181" s="114"/>
      <c r="F181" s="114"/>
      <c r="G181" s="114"/>
    </row>
    <row r="182" spans="1:7" ht="13.5">
      <c r="A182" s="60"/>
      <c r="B182" s="60"/>
      <c r="C182" s="61"/>
      <c r="D182" s="61"/>
      <c r="E182" s="61"/>
      <c r="F182" s="61"/>
      <c r="G182" s="61"/>
    </row>
    <row r="183" spans="1:7" ht="13.5">
      <c r="A183" s="4">
        <v>21</v>
      </c>
      <c r="B183" s="4" t="s">
        <v>20</v>
      </c>
      <c r="C183" s="37"/>
      <c r="D183" s="37"/>
      <c r="E183" s="37"/>
      <c r="F183" s="37"/>
      <c r="G183" s="37"/>
    </row>
    <row r="184" spans="1:7" ht="13.5">
      <c r="A184" s="36"/>
      <c r="B184" s="38"/>
      <c r="C184" s="37"/>
      <c r="D184" s="37"/>
      <c r="E184" s="37"/>
      <c r="F184" s="37"/>
      <c r="G184" s="37"/>
    </row>
    <row r="185" spans="1:7" ht="13.5">
      <c r="A185" s="36"/>
      <c r="B185" s="38" t="s">
        <v>104</v>
      </c>
      <c r="C185" s="37"/>
      <c r="D185" s="37"/>
      <c r="E185" s="37"/>
      <c r="F185" s="37"/>
      <c r="G185" s="37"/>
    </row>
    <row r="186" spans="1:7" ht="13.5">
      <c r="A186" s="36"/>
      <c r="B186" s="38" t="s">
        <v>164</v>
      </c>
      <c r="C186" s="37"/>
      <c r="D186" s="37"/>
      <c r="E186" s="37"/>
      <c r="F186" s="37"/>
      <c r="G186" s="37"/>
    </row>
    <row r="188" spans="1:2" ht="13.5">
      <c r="A188" s="4">
        <v>22</v>
      </c>
      <c r="B188" s="39" t="s">
        <v>41</v>
      </c>
    </row>
    <row r="189" ht="13.5">
      <c r="B189" s="38"/>
    </row>
    <row r="190" ht="13.5">
      <c r="B190" s="38" t="s">
        <v>69</v>
      </c>
    </row>
    <row r="191" ht="13.5">
      <c r="B191" s="38" t="s">
        <v>70</v>
      </c>
    </row>
    <row r="193" spans="1:2" ht="13.5">
      <c r="A193" s="15">
        <v>23</v>
      </c>
      <c r="B193" s="39" t="s">
        <v>42</v>
      </c>
    </row>
    <row r="194" ht="13.5">
      <c r="B194" s="39"/>
    </row>
    <row r="195" ht="13.5">
      <c r="B195" s="38" t="s">
        <v>165</v>
      </c>
    </row>
    <row r="197" spans="1:3" ht="13.5">
      <c r="A197" s="15">
        <v>24</v>
      </c>
      <c r="B197" s="39" t="s">
        <v>115</v>
      </c>
      <c r="C197" s="37"/>
    </row>
    <row r="198" spans="1:3" ht="13.5">
      <c r="A198" s="15"/>
      <c r="B198" s="39"/>
      <c r="C198" s="37"/>
    </row>
    <row r="199" spans="1:3" ht="13.5">
      <c r="A199" s="15"/>
      <c r="B199" s="38" t="s">
        <v>166</v>
      </c>
      <c r="C199" s="37"/>
    </row>
    <row r="201" spans="1:7" ht="13.5">
      <c r="A201" s="15">
        <v>25</v>
      </c>
      <c r="B201" s="39" t="s">
        <v>46</v>
      </c>
      <c r="C201" s="37"/>
      <c r="D201" s="37"/>
      <c r="E201" s="37"/>
      <c r="F201" s="37"/>
      <c r="G201" s="37"/>
    </row>
    <row r="202" spans="1:7" ht="13.5">
      <c r="A202" s="15"/>
      <c r="B202" s="39"/>
      <c r="C202" s="37"/>
      <c r="D202" s="37"/>
      <c r="E202" s="37"/>
      <c r="F202" s="37"/>
      <c r="G202" s="37"/>
    </row>
    <row r="203" spans="1:7" ht="13.5">
      <c r="A203" s="36"/>
      <c r="B203" s="38" t="s">
        <v>118</v>
      </c>
      <c r="C203" s="37"/>
      <c r="D203" s="37"/>
      <c r="E203" s="37"/>
      <c r="F203" s="37"/>
      <c r="G203" s="37"/>
    </row>
    <row r="204" spans="1:7" ht="13.5">
      <c r="A204" s="36"/>
      <c r="B204" s="38" t="s">
        <v>167</v>
      </c>
      <c r="C204" s="37"/>
      <c r="D204" s="37"/>
      <c r="E204" s="37"/>
      <c r="F204" s="37"/>
      <c r="G204" s="37"/>
    </row>
    <row r="205" spans="1:7" ht="13.5">
      <c r="A205" s="36"/>
      <c r="B205" s="38"/>
      <c r="C205" s="37"/>
      <c r="D205" s="37" t="s">
        <v>40</v>
      </c>
      <c r="E205" s="41" t="s">
        <v>78</v>
      </c>
      <c r="F205" s="37"/>
      <c r="G205" s="41" t="s">
        <v>153</v>
      </c>
    </row>
    <row r="206" spans="1:7" ht="13.5">
      <c r="A206" s="36"/>
      <c r="B206" s="40"/>
      <c r="C206" s="37"/>
      <c r="D206" s="37"/>
      <c r="E206" s="41" t="s">
        <v>71</v>
      </c>
      <c r="F206" s="41"/>
      <c r="G206" s="41" t="s">
        <v>71</v>
      </c>
    </row>
    <row r="207" spans="1:7" ht="13.5">
      <c r="A207" s="36"/>
      <c r="B207" s="38"/>
      <c r="C207" s="37"/>
      <c r="D207" s="37"/>
      <c r="E207" s="46" t="s">
        <v>161</v>
      </c>
      <c r="F207" s="41"/>
      <c r="G207" s="46" t="s">
        <v>161</v>
      </c>
    </row>
    <row r="208" spans="1:7" ht="13.5">
      <c r="A208" s="36"/>
      <c r="B208" s="39"/>
      <c r="C208" s="37"/>
      <c r="D208" s="37"/>
      <c r="E208" s="29" t="s">
        <v>3</v>
      </c>
      <c r="F208" s="37"/>
      <c r="G208" s="29" t="s">
        <v>3</v>
      </c>
    </row>
    <row r="209" spans="1:7" ht="14.25">
      <c r="A209" s="36"/>
      <c r="B209" s="43"/>
      <c r="C209" s="37"/>
      <c r="D209" s="37"/>
      <c r="E209" s="37"/>
      <c r="F209" s="37"/>
      <c r="G209" s="37"/>
    </row>
    <row r="210" spans="1:7" ht="13.5">
      <c r="A210" s="36"/>
      <c r="B210" s="38" t="s">
        <v>237</v>
      </c>
      <c r="C210" s="37"/>
      <c r="D210" s="37"/>
      <c r="E210" s="71">
        <f>+'INCOME STATEMENT'!C42</f>
        <v>113</v>
      </c>
      <c r="F210" s="48"/>
      <c r="G210" s="71">
        <v>113</v>
      </c>
    </row>
    <row r="211" spans="1:4" ht="14.25">
      <c r="A211" s="36"/>
      <c r="B211" s="42" t="s">
        <v>40</v>
      </c>
      <c r="C211" s="37"/>
      <c r="D211" s="37"/>
    </row>
    <row r="212" spans="1:7" ht="14.25">
      <c r="A212" s="36"/>
      <c r="B212" s="42"/>
      <c r="C212" s="37"/>
      <c r="D212" s="37"/>
      <c r="E212" s="47" t="s">
        <v>75</v>
      </c>
      <c r="F212" s="37"/>
      <c r="G212" s="47" t="s">
        <v>75</v>
      </c>
    </row>
    <row r="213" spans="1:7" ht="13.5">
      <c r="A213" s="36"/>
      <c r="B213" s="38" t="s">
        <v>168</v>
      </c>
      <c r="C213" s="37"/>
      <c r="D213" s="37"/>
      <c r="E213" s="49">
        <v>40000</v>
      </c>
      <c r="F213" s="48"/>
      <c r="G213" s="48">
        <v>40000</v>
      </c>
    </row>
    <row r="214" spans="1:7" ht="13.5">
      <c r="A214" s="36"/>
      <c r="B214" s="38"/>
      <c r="C214" s="37"/>
      <c r="D214" s="37"/>
      <c r="E214" s="37"/>
      <c r="F214" s="37"/>
      <c r="G214" s="37"/>
    </row>
    <row r="215" spans="1:7" ht="13.5">
      <c r="A215" s="36"/>
      <c r="B215" s="38" t="s">
        <v>117</v>
      </c>
      <c r="C215" s="37"/>
      <c r="D215" s="37"/>
      <c r="E215" s="53">
        <f>+E210/E213*100</f>
        <v>0.2825</v>
      </c>
      <c r="F215" s="37"/>
      <c r="G215" s="53">
        <f>+G210/G213*100</f>
        <v>0.2825</v>
      </c>
    </row>
    <row r="216" spans="1:7" ht="13.5">
      <c r="A216" s="36"/>
      <c r="B216" s="38"/>
      <c r="C216" s="37"/>
      <c r="D216" s="37"/>
      <c r="E216" s="37"/>
      <c r="F216" s="37"/>
      <c r="G216" s="37"/>
    </row>
    <row r="217" spans="1:7" ht="13.5">
      <c r="A217" s="36"/>
      <c r="B217" s="38"/>
      <c r="C217" s="37"/>
      <c r="D217" s="37"/>
      <c r="E217" s="37"/>
      <c r="F217" s="37"/>
      <c r="G217" s="37"/>
    </row>
    <row r="218" spans="1:7" ht="13.5">
      <c r="A218" s="36"/>
      <c r="B218" s="38"/>
      <c r="C218" s="37"/>
      <c r="D218" s="37"/>
      <c r="E218" s="37"/>
      <c r="F218" s="37"/>
      <c r="G218" s="37"/>
    </row>
    <row r="223" ht="13.5">
      <c r="A223" s="4" t="s">
        <v>23</v>
      </c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 t="s">
        <v>169</v>
      </c>
    </row>
    <row r="231" ht="13.5">
      <c r="A231" s="4" t="s">
        <v>74</v>
      </c>
    </row>
    <row r="233" ht="13.5">
      <c r="A233" s="56" t="s">
        <v>170</v>
      </c>
    </row>
  </sheetData>
  <mergeCells count="9">
    <mergeCell ref="B38:G38"/>
    <mergeCell ref="D27:J27"/>
    <mergeCell ref="B179:G179"/>
    <mergeCell ref="B180:G180"/>
    <mergeCell ref="B181:G181"/>
    <mergeCell ref="B174:G174"/>
    <mergeCell ref="B176:G176"/>
    <mergeCell ref="B177:G177"/>
    <mergeCell ref="B178:G178"/>
  </mergeCells>
  <printOptions/>
  <pageMargins left="0.43" right="0.5" top="0.5" bottom="0.5" header="0.5" footer="0.5"/>
  <pageSetup horizontalDpi="600" verticalDpi="600" orientation="portrait" paperSize="9" scale="90" r:id="rId1"/>
  <headerFooter alignWithMargins="0">
    <oddFooter>&amp;R&amp;P</oddFooter>
  </headerFooter>
  <rowBreaks count="4" manualBreakCount="4">
    <brk id="49" max="255" man="1"/>
    <brk id="88" max="255" man="1"/>
    <brk id="119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2007-02-22T09:04:08Z</cp:lastPrinted>
  <dcterms:created xsi:type="dcterms:W3CDTF">2002-10-11T01:52:42Z</dcterms:created>
  <dcterms:modified xsi:type="dcterms:W3CDTF">2007-02-22T09:26:03Z</dcterms:modified>
  <cp:category/>
  <cp:version/>
  <cp:contentType/>
  <cp:contentStatus/>
</cp:coreProperties>
</file>